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per\Chess\Chess_Pairing Software\SwissManager\Excel\"/>
    </mc:Choice>
  </mc:AlternateContent>
  <bookViews>
    <workbookView xWindow="480" yWindow="135" windowWidth="19980" windowHeight="12660" activeTab="1"/>
  </bookViews>
  <sheets>
    <sheet name="Open_SM" sheetId="1" r:id="rId1"/>
    <sheet name="Open_Prize" sheetId="2" r:id="rId2"/>
    <sheet name="Open_Girls_check" sheetId="3" r:id="rId3"/>
    <sheet name="Novice_SM" sheetId="4" r:id="rId4"/>
    <sheet name="Novice_Prize" sheetId="5" r:id="rId5"/>
    <sheet name="Novice_Girls_check" sheetId="6" r:id="rId6"/>
  </sheets>
  <definedNames>
    <definedName name="_xlnm._FilterDatabase" localSheetId="5" hidden="1">Novice_Girls_check!$A$1:$J$59</definedName>
    <definedName name="_xlnm._FilterDatabase" localSheetId="3" hidden="1">Novice_SM!$A$5:$S$71</definedName>
    <definedName name="_xlnm._FilterDatabase" localSheetId="2" hidden="1">Open_Girls_check!$A$1:$B$68</definedName>
    <definedName name="_xlnm._FilterDatabase" localSheetId="0" hidden="1">Open_SM!$A$5:$Q$99</definedName>
  </definedNames>
  <calcPr calcId="171027"/>
</workbook>
</file>

<file path=xl/calcChain.xml><?xml version="1.0" encoding="utf-8"?>
<calcChain xmlns="http://schemas.openxmlformats.org/spreadsheetml/2006/main">
  <c r="B48" i="5" l="1"/>
  <c r="A50" i="5" s="1"/>
  <c r="A51" i="5" s="1"/>
  <c r="A52" i="5" s="1"/>
  <c r="A48" i="5"/>
  <c r="B45" i="5"/>
  <c r="A45" i="5"/>
  <c r="B40" i="5"/>
  <c r="A42" i="5" s="1"/>
  <c r="A43" i="5" s="1"/>
  <c r="A44" i="5" s="1"/>
  <c r="A40" i="5"/>
  <c r="A34" i="5"/>
  <c r="A35" i="5" s="1"/>
  <c r="A36" i="5" s="1"/>
  <c r="A37" i="5" s="1"/>
  <c r="A38" i="5" s="1"/>
  <c r="A39" i="5" s="1"/>
  <c r="B32" i="5"/>
  <c r="A32" i="5"/>
  <c r="B26" i="5"/>
  <c r="A28" i="5" s="1"/>
  <c r="A29" i="5" s="1"/>
  <c r="A30" i="5" s="1"/>
  <c r="A31" i="5" s="1"/>
  <c r="A26" i="5"/>
  <c r="B13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13" i="5"/>
  <c r="B11" i="5"/>
  <c r="B10" i="5"/>
  <c r="B9" i="5"/>
  <c r="B8" i="5"/>
  <c r="B7" i="5"/>
  <c r="B1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" i="5"/>
  <c r="B11" i="2"/>
  <c r="B10" i="2"/>
  <c r="B9" i="2"/>
  <c r="B8" i="2"/>
  <c r="B7" i="2"/>
  <c r="B6" i="2"/>
  <c r="B5" i="2"/>
  <c r="B4" i="2"/>
  <c r="J2" i="2"/>
  <c r="I2" i="2"/>
  <c r="H2" i="2"/>
  <c r="A48" i="2" s="1"/>
  <c r="G2" i="2"/>
  <c r="F2" i="2"/>
  <c r="A13" i="2" s="1"/>
  <c r="E2" i="2"/>
  <c r="J1" i="2"/>
  <c r="I1" i="2"/>
  <c r="H1" i="2"/>
  <c r="B48" i="2" s="1"/>
  <c r="A50" i="2" s="1"/>
  <c r="A51" i="2" s="1"/>
  <c r="G1" i="2"/>
  <c r="F1" i="2"/>
  <c r="B13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E1" i="2"/>
  <c r="A1" i="2"/>
  <c r="B1" i="2"/>
  <c r="A3" i="2" s="1"/>
  <c r="A4" i="2" s="1"/>
  <c r="A5" i="2" s="1"/>
  <c r="A6" i="2" s="1"/>
  <c r="A7" i="2" s="1"/>
  <c r="A8" i="2" s="1"/>
  <c r="A9" i="2" s="1"/>
  <c r="A10" i="2" s="1"/>
  <c r="A11" i="2" s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B3" i="2"/>
  <c r="B2" i="2"/>
  <c r="O10" i="1"/>
  <c r="P10" i="1" s="1"/>
  <c r="O9" i="1"/>
  <c r="P9" i="1" s="1"/>
  <c r="O8" i="1"/>
  <c r="P8" i="1" s="1"/>
  <c r="O7" i="1"/>
  <c r="P7" i="1" s="1"/>
  <c r="O6" i="1"/>
  <c r="P6" i="1" s="1"/>
  <c r="N10" i="4"/>
  <c r="S10" i="4" s="1"/>
  <c r="N9" i="4"/>
  <c r="O9" i="4" s="1"/>
  <c r="P9" i="4" s="1"/>
  <c r="R9" i="4" s="1"/>
  <c r="N8" i="4"/>
  <c r="O8" i="4" s="1"/>
  <c r="Q8" i="4" s="1"/>
  <c r="N7" i="4"/>
  <c r="S7" i="4" s="1"/>
  <c r="N6" i="4"/>
  <c r="S6" i="4" s="1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B6" i="5"/>
  <c r="B5" i="5"/>
  <c r="B4" i="5"/>
  <c r="B3" i="5"/>
  <c r="B2" i="5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O7" i="4"/>
  <c r="P7" i="4" s="1"/>
  <c r="Q6" i="1" l="1"/>
  <c r="Q7" i="1"/>
  <c r="Q8" i="1"/>
  <c r="Q9" i="1"/>
  <c r="Q10" i="1"/>
  <c r="Q9" i="4"/>
  <c r="S8" i="4"/>
  <c r="Q7" i="4"/>
  <c r="S9" i="4"/>
  <c r="O10" i="4"/>
  <c r="P10" i="4" s="1"/>
  <c r="R7" i="4"/>
  <c r="P8" i="4"/>
  <c r="R8" i="4" s="1"/>
  <c r="N11" i="4"/>
  <c r="O6" i="4"/>
  <c r="Q6" i="4" s="1"/>
  <c r="O11" i="1"/>
  <c r="P11" i="1" l="1"/>
  <c r="Q11" i="1" s="1"/>
  <c r="Q10" i="4"/>
  <c r="R10" i="4"/>
  <c r="O11" i="4"/>
  <c r="P11" i="4" s="1"/>
  <c r="S11" i="4"/>
  <c r="N12" i="4"/>
  <c r="P6" i="4"/>
  <c r="R6" i="4" s="1"/>
  <c r="O12" i="1"/>
  <c r="P12" i="1" l="1"/>
  <c r="Q12" i="1" s="1"/>
  <c r="Q11" i="4"/>
  <c r="R11" i="4"/>
  <c r="O12" i="4"/>
  <c r="P12" i="4" s="1"/>
  <c r="S12" i="4"/>
  <c r="N13" i="4"/>
  <c r="O13" i="1"/>
  <c r="O14" i="1" l="1"/>
  <c r="P14" i="1" s="1"/>
  <c r="N14" i="4"/>
  <c r="Q12" i="4"/>
  <c r="S13" i="4"/>
  <c r="O13" i="4"/>
  <c r="P13" i="4" s="1"/>
  <c r="R12" i="4"/>
  <c r="N15" i="4"/>
  <c r="P13" i="1"/>
  <c r="Q13" i="1" s="1"/>
  <c r="O15" i="1"/>
  <c r="O16" i="1" l="1"/>
  <c r="O17" i="1" s="1"/>
  <c r="Q14" i="1"/>
  <c r="S14" i="4"/>
  <c r="Q13" i="4"/>
  <c r="O14" i="4"/>
  <c r="P14" i="4" s="1"/>
  <c r="R13" i="4"/>
  <c r="O15" i="4"/>
  <c r="Q15" i="4" s="1"/>
  <c r="S15" i="4"/>
  <c r="N16" i="4"/>
  <c r="P15" i="1"/>
  <c r="P16" i="1" l="1"/>
  <c r="Q16" i="1" s="1"/>
  <c r="Q15" i="1"/>
  <c r="Q14" i="4"/>
  <c r="R14" i="4"/>
  <c r="N17" i="4"/>
  <c r="P15" i="4"/>
  <c r="R15" i="4" s="1"/>
  <c r="S16" i="4"/>
  <c r="O16" i="4"/>
  <c r="O18" i="1"/>
  <c r="P17" i="1"/>
  <c r="Q17" i="1" s="1"/>
  <c r="Q16" i="4" l="1"/>
  <c r="N18" i="4"/>
  <c r="P16" i="4"/>
  <c r="R16" i="4" s="1"/>
  <c r="S17" i="4"/>
  <c r="O17" i="4"/>
  <c r="P18" i="1"/>
  <c r="Q18" i="1" s="1"/>
  <c r="O19" i="1"/>
  <c r="Q17" i="4" l="1"/>
  <c r="N19" i="4"/>
  <c r="N20" i="4" s="1"/>
  <c r="P17" i="4"/>
  <c r="R17" i="4" s="1"/>
  <c r="S18" i="4"/>
  <c r="O18" i="4"/>
  <c r="P19" i="1"/>
  <c r="Q19" i="1" s="1"/>
  <c r="O20" i="1"/>
  <c r="S19" i="4" l="1"/>
  <c r="S20" i="4" s="1"/>
  <c r="Q18" i="4"/>
  <c r="N21" i="4"/>
  <c r="N22" i="4" s="1"/>
  <c r="N23" i="4" s="1"/>
  <c r="P18" i="4"/>
  <c r="R18" i="4" s="1"/>
  <c r="O19" i="4"/>
  <c r="O20" i="4" s="1"/>
  <c r="Q20" i="4" s="1"/>
  <c r="P20" i="1"/>
  <c r="Q20" i="1" s="1"/>
  <c r="O21" i="1"/>
  <c r="S21" i="4" l="1"/>
  <c r="S22" i="4" s="1"/>
  <c r="N24" i="4"/>
  <c r="N25" i="4" s="1"/>
  <c r="Q19" i="4"/>
  <c r="O21" i="4"/>
  <c r="Q21" i="4" s="1"/>
  <c r="P19" i="4"/>
  <c r="R19" i="4" s="1"/>
  <c r="P21" i="1"/>
  <c r="Q21" i="1" s="1"/>
  <c r="O22" i="1"/>
  <c r="S23" i="4" l="1"/>
  <c r="S24" i="4" s="1"/>
  <c r="P20" i="4"/>
  <c r="R20" i="4" s="1"/>
  <c r="S25" i="4"/>
  <c r="N26" i="4"/>
  <c r="O22" i="4"/>
  <c r="Q22" i="4" s="1"/>
  <c r="P22" i="1"/>
  <c r="Q22" i="1" s="1"/>
  <c r="O23" i="1"/>
  <c r="Q23" i="1" l="1"/>
  <c r="P21" i="4"/>
  <c r="R21" i="4" s="1"/>
  <c r="S26" i="4"/>
  <c r="N27" i="4"/>
  <c r="O23" i="4"/>
  <c r="Q23" i="4" s="1"/>
  <c r="P23" i="1"/>
  <c r="O24" i="1"/>
  <c r="P22" i="4" l="1"/>
  <c r="R22" i="4" s="1"/>
  <c r="O24" i="4"/>
  <c r="S27" i="4"/>
  <c r="N28" i="4"/>
  <c r="P24" i="1"/>
  <c r="Q24" i="1" s="1"/>
  <c r="O25" i="1"/>
  <c r="P23" i="4" l="1"/>
  <c r="R23" i="4" s="1"/>
  <c r="O25" i="4"/>
  <c r="Q25" i="4" s="1"/>
  <c r="Q24" i="4"/>
  <c r="S28" i="4"/>
  <c r="N29" i="4"/>
  <c r="P25" i="1"/>
  <c r="Q25" i="1" s="1"/>
  <c r="O26" i="1"/>
  <c r="P24" i="4" l="1"/>
  <c r="R24" i="4" s="1"/>
  <c r="O26" i="4"/>
  <c r="Q26" i="4" s="1"/>
  <c r="P25" i="4"/>
  <c r="S29" i="4"/>
  <c r="N30" i="4"/>
  <c r="P26" i="1"/>
  <c r="Q26" i="1" s="1"/>
  <c r="O27" i="1"/>
  <c r="R25" i="4" l="1"/>
  <c r="O27" i="4"/>
  <c r="Q27" i="4" s="1"/>
  <c r="P26" i="4"/>
  <c r="R26" i="4" s="1"/>
  <c r="O28" i="4"/>
  <c r="O30" i="4"/>
  <c r="Q30" i="4" s="1"/>
  <c r="S30" i="4"/>
  <c r="N31" i="4"/>
  <c r="P27" i="1"/>
  <c r="Q27" i="1" s="1"/>
  <c r="O28" i="1"/>
  <c r="P27" i="4" l="1"/>
  <c r="R27" i="4" s="1"/>
  <c r="Q28" i="4"/>
  <c r="O29" i="4"/>
  <c r="P28" i="4"/>
  <c r="R28" i="4" s="1"/>
  <c r="S31" i="4"/>
  <c r="O31" i="4"/>
  <c r="P31" i="4" s="1"/>
  <c r="N32" i="4"/>
  <c r="P28" i="1"/>
  <c r="Q28" i="1" s="1"/>
  <c r="O29" i="1"/>
  <c r="Q29" i="4" l="1"/>
  <c r="P29" i="4"/>
  <c r="R29" i="4" s="1"/>
  <c r="Q31" i="4"/>
  <c r="R31" i="4"/>
  <c r="S32" i="4"/>
  <c r="O32" i="4"/>
  <c r="N33" i="4"/>
  <c r="P30" i="4"/>
  <c r="R30" i="4" s="1"/>
  <c r="P29" i="1"/>
  <c r="Q29" i="1" s="1"/>
  <c r="O30" i="1"/>
  <c r="Q32" i="4" l="1"/>
  <c r="O33" i="4"/>
  <c r="P33" i="4" s="1"/>
  <c r="R33" i="4" s="1"/>
  <c r="S33" i="4"/>
  <c r="N34" i="4"/>
  <c r="P32" i="4"/>
  <c r="R32" i="4" s="1"/>
  <c r="P30" i="1"/>
  <c r="Q30" i="1" s="1"/>
  <c r="O31" i="1"/>
  <c r="Q33" i="4" l="1"/>
  <c r="O34" i="4"/>
  <c r="P34" i="4" s="1"/>
  <c r="S34" i="4"/>
  <c r="N35" i="4"/>
  <c r="P31" i="1"/>
  <c r="Q31" i="1" s="1"/>
  <c r="O32" i="1"/>
  <c r="Q34" i="4" l="1"/>
  <c r="R34" i="4"/>
  <c r="S35" i="4"/>
  <c r="O35" i="4"/>
  <c r="P35" i="4" s="1"/>
  <c r="N36" i="4"/>
  <c r="P32" i="1"/>
  <c r="Q32" i="1" s="1"/>
  <c r="O33" i="1"/>
  <c r="R35" i="4" l="1"/>
  <c r="Q35" i="4"/>
  <c r="S36" i="4"/>
  <c r="O36" i="4"/>
  <c r="P36" i="4" s="1"/>
  <c r="N37" i="4"/>
  <c r="P33" i="1"/>
  <c r="Q33" i="1" s="1"/>
  <c r="O34" i="1"/>
  <c r="Q36" i="4" l="1"/>
  <c r="O37" i="4"/>
  <c r="P37" i="4" s="1"/>
  <c r="R37" i="4" s="1"/>
  <c r="S37" i="4"/>
  <c r="N38" i="4"/>
  <c r="R36" i="4"/>
  <c r="P34" i="1"/>
  <c r="Q34" i="1" s="1"/>
  <c r="O35" i="1"/>
  <c r="Q37" i="4" l="1"/>
  <c r="S38" i="4"/>
  <c r="O38" i="4"/>
  <c r="P38" i="4" s="1"/>
  <c r="R38" i="4" s="1"/>
  <c r="N39" i="4"/>
  <c r="P35" i="1"/>
  <c r="Q35" i="1" s="1"/>
  <c r="O36" i="1"/>
  <c r="Q38" i="4" l="1"/>
  <c r="O39" i="4"/>
  <c r="P39" i="4" s="1"/>
  <c r="R39" i="4" s="1"/>
  <c r="S39" i="4"/>
  <c r="N40" i="4"/>
  <c r="P36" i="1"/>
  <c r="Q36" i="1" s="1"/>
  <c r="O37" i="1"/>
  <c r="Q39" i="4" l="1"/>
  <c r="O40" i="4"/>
  <c r="P40" i="4" s="1"/>
  <c r="R40" i="4" s="1"/>
  <c r="S40" i="4"/>
  <c r="N41" i="4"/>
  <c r="P37" i="1"/>
  <c r="Q37" i="1" s="1"/>
  <c r="O38" i="1"/>
  <c r="Q40" i="4" l="1"/>
  <c r="O41" i="4"/>
  <c r="P41" i="4" s="1"/>
  <c r="R41" i="4" s="1"/>
  <c r="S41" i="4"/>
  <c r="N42" i="4"/>
  <c r="P38" i="1"/>
  <c r="Q38" i="1" s="1"/>
  <c r="O39" i="1"/>
  <c r="Q41" i="4" l="1"/>
  <c r="O42" i="4"/>
  <c r="P42" i="4" s="1"/>
  <c r="S42" i="4"/>
  <c r="N43" i="4"/>
  <c r="P39" i="1"/>
  <c r="Q39" i="1" s="1"/>
  <c r="O40" i="1"/>
  <c r="Q42" i="4" l="1"/>
  <c r="S43" i="4"/>
  <c r="O43" i="4"/>
  <c r="P43" i="4" s="1"/>
  <c r="N44" i="4"/>
  <c r="R42" i="4"/>
  <c r="O41" i="1"/>
  <c r="P40" i="1"/>
  <c r="Q40" i="1" s="1"/>
  <c r="O42" i="1" l="1"/>
  <c r="O43" i="1" s="1"/>
  <c r="Q43" i="4"/>
  <c r="R43" i="4"/>
  <c r="S44" i="4"/>
  <c r="O44" i="4"/>
  <c r="P44" i="4" s="1"/>
  <c r="N45" i="4"/>
  <c r="P41" i="1"/>
  <c r="Q41" i="1" s="1"/>
  <c r="P42" i="1" l="1"/>
  <c r="P43" i="1" s="1"/>
  <c r="Q44" i="4"/>
  <c r="R44" i="4"/>
  <c r="O45" i="4"/>
  <c r="S45" i="4"/>
  <c r="N46" i="4"/>
  <c r="O44" i="1"/>
  <c r="Q42" i="1" l="1"/>
  <c r="Q43" i="1"/>
  <c r="Q45" i="4"/>
  <c r="P45" i="4"/>
  <c r="R45" i="4" s="1"/>
  <c r="S46" i="4"/>
  <c r="O46" i="4"/>
  <c r="N47" i="4"/>
  <c r="P44" i="1"/>
  <c r="Q44" i="1" s="1"/>
  <c r="O45" i="1"/>
  <c r="Q46" i="4" l="1"/>
  <c r="P46" i="4"/>
  <c r="R46" i="4" s="1"/>
  <c r="O47" i="4"/>
  <c r="S47" i="4"/>
  <c r="N48" i="4"/>
  <c r="P45" i="1"/>
  <c r="Q45" i="1" s="1"/>
  <c r="O46" i="1"/>
  <c r="Q47" i="4" l="1"/>
  <c r="P47" i="4"/>
  <c r="R47" i="4" s="1"/>
  <c r="O48" i="4"/>
  <c r="S48" i="4"/>
  <c r="N49" i="4"/>
  <c r="P46" i="1"/>
  <c r="Q46" i="1" s="1"/>
  <c r="O47" i="1"/>
  <c r="Q48" i="4" l="1"/>
  <c r="P48" i="4"/>
  <c r="R48" i="4" s="1"/>
  <c r="S49" i="4"/>
  <c r="O49" i="4"/>
  <c r="N50" i="4"/>
  <c r="P47" i="1"/>
  <c r="Q47" i="1" s="1"/>
  <c r="O48" i="1"/>
  <c r="Q49" i="4" l="1"/>
  <c r="P49" i="4"/>
  <c r="R49" i="4" s="1"/>
  <c r="S50" i="4"/>
  <c r="O50" i="4"/>
  <c r="N51" i="4"/>
  <c r="P48" i="1"/>
  <c r="Q48" i="1" s="1"/>
  <c r="O49" i="1"/>
  <c r="P50" i="4" l="1"/>
  <c r="R50" i="4" s="1"/>
  <c r="Q50" i="4"/>
  <c r="O51" i="4"/>
  <c r="S51" i="4"/>
  <c r="N52" i="4"/>
  <c r="P49" i="1"/>
  <c r="Q49" i="1" s="1"/>
  <c r="O50" i="1"/>
  <c r="Q51" i="4" l="1"/>
  <c r="P51" i="4"/>
  <c r="R51" i="4" s="1"/>
  <c r="S52" i="4"/>
  <c r="O52" i="4"/>
  <c r="N53" i="4"/>
  <c r="P50" i="1"/>
  <c r="Q50" i="1" s="1"/>
  <c r="O51" i="1"/>
  <c r="P52" i="4" l="1"/>
  <c r="R52" i="4" s="1"/>
  <c r="Q52" i="4"/>
  <c r="S53" i="4"/>
  <c r="O53" i="4"/>
  <c r="N54" i="4"/>
  <c r="P51" i="1"/>
  <c r="Q51" i="1" s="1"/>
  <c r="O52" i="1"/>
  <c r="P53" i="4" l="1"/>
  <c r="R53" i="4" s="1"/>
  <c r="Q53" i="4"/>
  <c r="S54" i="4"/>
  <c r="O54" i="4"/>
  <c r="N55" i="4"/>
  <c r="P52" i="1"/>
  <c r="Q52" i="1" s="1"/>
  <c r="O53" i="1"/>
  <c r="P54" i="4" l="1"/>
  <c r="R54" i="4" s="1"/>
  <c r="Q54" i="4"/>
  <c r="O55" i="4"/>
  <c r="S55" i="4"/>
  <c r="N56" i="4"/>
  <c r="P53" i="1"/>
  <c r="Q53" i="1" s="1"/>
  <c r="O54" i="1"/>
  <c r="P55" i="4" l="1"/>
  <c r="R55" i="4" s="1"/>
  <c r="Q55" i="4"/>
  <c r="S56" i="4"/>
  <c r="O56" i="4"/>
  <c r="P56" i="4" s="1"/>
  <c r="N57" i="4"/>
  <c r="P54" i="1"/>
  <c r="Q54" i="1" s="1"/>
  <c r="O55" i="1"/>
  <c r="Q56" i="4" l="1"/>
  <c r="R56" i="4"/>
  <c r="S57" i="4"/>
  <c r="O57" i="4"/>
  <c r="N58" i="4"/>
  <c r="P55" i="1"/>
  <c r="Q55" i="1" s="1"/>
  <c r="O56" i="1"/>
  <c r="Q57" i="4" l="1"/>
  <c r="O58" i="4"/>
  <c r="Q58" i="4" s="1"/>
  <c r="S58" i="4"/>
  <c r="N59" i="4"/>
  <c r="P57" i="4"/>
  <c r="R57" i="4" s="1"/>
  <c r="P56" i="1"/>
  <c r="Q56" i="1" s="1"/>
  <c r="O57" i="1"/>
  <c r="P58" i="4" l="1"/>
  <c r="R58" i="4" s="1"/>
  <c r="S59" i="4"/>
  <c r="O59" i="4"/>
  <c r="Q59" i="4" s="1"/>
  <c r="N60" i="4"/>
  <c r="P57" i="1"/>
  <c r="Q57" i="1" s="1"/>
  <c r="O58" i="1"/>
  <c r="P59" i="4" l="1"/>
  <c r="R59" i="4" s="1"/>
  <c r="O60" i="4"/>
  <c r="Q60" i="4" s="1"/>
  <c r="S60" i="4"/>
  <c r="N61" i="4"/>
  <c r="P58" i="1"/>
  <c r="Q58" i="1" s="1"/>
  <c r="O59" i="1"/>
  <c r="P60" i="4" l="1"/>
  <c r="R60" i="4" s="1"/>
  <c r="S61" i="4"/>
  <c r="O61" i="4"/>
  <c r="N62" i="4"/>
  <c r="P59" i="1"/>
  <c r="Q59" i="1" s="1"/>
  <c r="O60" i="1"/>
  <c r="P61" i="4" l="1"/>
  <c r="R61" i="4" s="1"/>
  <c r="Q61" i="4"/>
  <c r="S62" i="4"/>
  <c r="O62" i="4"/>
  <c r="N63" i="4"/>
  <c r="P60" i="1"/>
  <c r="Q60" i="1" s="1"/>
  <c r="O61" i="1"/>
  <c r="P62" i="4" l="1"/>
  <c r="R62" i="4" s="1"/>
  <c r="Q62" i="4"/>
  <c r="S63" i="4"/>
  <c r="O63" i="4"/>
  <c r="N64" i="4"/>
  <c r="P61" i="1"/>
  <c r="Q61" i="1" s="1"/>
  <c r="O62" i="1"/>
  <c r="Q63" i="4" l="1"/>
  <c r="S64" i="4"/>
  <c r="O64" i="4"/>
  <c r="N65" i="4"/>
  <c r="P63" i="4"/>
  <c r="R63" i="4" s="1"/>
  <c r="P62" i="1"/>
  <c r="Q62" i="1" s="1"/>
  <c r="O63" i="1"/>
  <c r="Q64" i="4" l="1"/>
  <c r="P64" i="4"/>
  <c r="R64" i="4" s="1"/>
  <c r="S65" i="4"/>
  <c r="O65" i="4"/>
  <c r="N66" i="4"/>
  <c r="P63" i="1"/>
  <c r="Q63" i="1" s="1"/>
  <c r="O64" i="1"/>
  <c r="Q65" i="4" l="1"/>
  <c r="O66" i="4"/>
  <c r="Q66" i="4" s="1"/>
  <c r="S66" i="4"/>
  <c r="N67" i="4"/>
  <c r="P65" i="4"/>
  <c r="R65" i="4" s="1"/>
  <c r="P64" i="1"/>
  <c r="Q64" i="1" s="1"/>
  <c r="O65" i="1"/>
  <c r="P66" i="4" l="1"/>
  <c r="R66" i="4" s="1"/>
  <c r="S67" i="4"/>
  <c r="O67" i="4"/>
  <c r="Q67" i="4" s="1"/>
  <c r="N68" i="4"/>
  <c r="P65" i="1"/>
  <c r="Q65" i="1" s="1"/>
  <c r="O66" i="1"/>
  <c r="P67" i="4" l="1"/>
  <c r="R67" i="4" s="1"/>
  <c r="O68" i="4"/>
  <c r="Q68" i="4" s="1"/>
  <c r="S68" i="4"/>
  <c r="N69" i="4"/>
  <c r="P66" i="1"/>
  <c r="Q66" i="1" s="1"/>
  <c r="O67" i="1"/>
  <c r="S69" i="4" l="1"/>
  <c r="O69" i="4"/>
  <c r="Q69" i="4" s="1"/>
  <c r="N70" i="4"/>
  <c r="P68" i="4"/>
  <c r="R68" i="4" s="1"/>
  <c r="P67" i="1"/>
  <c r="Q67" i="1" s="1"/>
  <c r="O68" i="1"/>
  <c r="P69" i="4" l="1"/>
  <c r="R69" i="4" s="1"/>
  <c r="O70" i="4"/>
  <c r="Q70" i="4" s="1"/>
  <c r="S70" i="4"/>
  <c r="N71" i="4"/>
  <c r="P68" i="1"/>
  <c r="Q68" i="1" s="1"/>
  <c r="O69" i="1"/>
  <c r="P70" i="4" l="1"/>
  <c r="R70" i="4" s="1"/>
  <c r="S71" i="4"/>
  <c r="O71" i="4"/>
  <c r="Q71" i="4" s="1"/>
  <c r="P69" i="1"/>
  <c r="Q69" i="1" s="1"/>
  <c r="O70" i="1"/>
  <c r="P71" i="4" l="1"/>
  <c r="R71" i="4" s="1"/>
  <c r="P70" i="1"/>
  <c r="Q70" i="1" s="1"/>
  <c r="O71" i="1"/>
  <c r="P71" i="1" l="1"/>
  <c r="Q71" i="1" s="1"/>
  <c r="O72" i="1"/>
  <c r="P72" i="1" l="1"/>
  <c r="Q72" i="1" s="1"/>
  <c r="O73" i="1"/>
  <c r="P73" i="1" l="1"/>
  <c r="Q73" i="1" s="1"/>
  <c r="O74" i="1"/>
  <c r="P74" i="1" l="1"/>
  <c r="Q74" i="1" s="1"/>
  <c r="O75" i="1"/>
  <c r="P75" i="1" l="1"/>
  <c r="Q75" i="1" s="1"/>
  <c r="O76" i="1"/>
  <c r="P76" i="1" l="1"/>
  <c r="Q76" i="1" s="1"/>
  <c r="O77" i="1"/>
  <c r="P77" i="1" l="1"/>
  <c r="Q77" i="1" s="1"/>
  <c r="O78" i="1"/>
  <c r="P78" i="1" l="1"/>
  <c r="Q78" i="1" s="1"/>
  <c r="O79" i="1"/>
  <c r="P79" i="1" l="1"/>
  <c r="Q79" i="1" s="1"/>
  <c r="O80" i="1"/>
  <c r="P80" i="1" l="1"/>
  <c r="Q80" i="1" s="1"/>
  <c r="O81" i="1"/>
  <c r="P81" i="1" l="1"/>
  <c r="Q81" i="1" s="1"/>
  <c r="O82" i="1"/>
  <c r="P82" i="1" l="1"/>
  <c r="Q82" i="1" s="1"/>
  <c r="O83" i="1"/>
  <c r="P83" i="1" l="1"/>
  <c r="Q83" i="1" s="1"/>
  <c r="O84" i="1"/>
  <c r="P84" i="1" l="1"/>
  <c r="Q84" i="1" s="1"/>
  <c r="O85" i="1"/>
  <c r="P85" i="1" l="1"/>
  <c r="Q85" i="1" s="1"/>
  <c r="O86" i="1"/>
  <c r="P86" i="1" l="1"/>
  <c r="Q86" i="1" s="1"/>
  <c r="O87" i="1"/>
  <c r="P87" i="1" l="1"/>
  <c r="Q87" i="1" s="1"/>
  <c r="O88" i="1"/>
  <c r="P88" i="1" l="1"/>
  <c r="Q88" i="1" s="1"/>
  <c r="O89" i="1"/>
  <c r="P89" i="1" l="1"/>
  <c r="Q89" i="1" s="1"/>
  <c r="O90" i="1"/>
  <c r="P90" i="1" l="1"/>
  <c r="Q90" i="1" s="1"/>
  <c r="O91" i="1"/>
  <c r="P91" i="1" l="1"/>
  <c r="Q91" i="1" s="1"/>
  <c r="O92" i="1"/>
  <c r="P92" i="1" l="1"/>
  <c r="Q92" i="1" s="1"/>
  <c r="O93" i="1"/>
  <c r="P93" i="1" l="1"/>
  <c r="Q93" i="1" s="1"/>
  <c r="O94" i="1"/>
  <c r="P94" i="1" l="1"/>
  <c r="Q94" i="1" s="1"/>
  <c r="O95" i="1"/>
  <c r="P95" i="1" l="1"/>
  <c r="Q95" i="1" s="1"/>
  <c r="O96" i="1"/>
  <c r="P96" i="1" l="1"/>
  <c r="Q96" i="1" s="1"/>
  <c r="O97" i="1"/>
  <c r="P97" i="1" l="1"/>
  <c r="Q97" i="1" s="1"/>
  <c r="O98" i="1"/>
  <c r="P98" i="1" l="1"/>
  <c r="Q98" i="1" s="1"/>
  <c r="O99" i="1"/>
  <c r="P99" i="1" l="1"/>
  <c r="Q99" i="1" s="1"/>
</calcChain>
</file>

<file path=xl/sharedStrings.xml><?xml version="1.0" encoding="utf-8"?>
<sst xmlns="http://schemas.openxmlformats.org/spreadsheetml/2006/main" count="1277" uniqueCount="326">
  <si>
    <t>Rank</t>
  </si>
  <si>
    <t>SNo.</t>
  </si>
  <si>
    <t>Name</t>
  </si>
  <si>
    <t>FED</t>
  </si>
  <si>
    <t>Club</t>
  </si>
  <si>
    <t>Pts</t>
  </si>
  <si>
    <t>BH.</t>
  </si>
  <si>
    <t>SB</t>
  </si>
  <si>
    <t>Fide</t>
  </si>
  <si>
    <t>Isaac Noel Mathew</t>
  </si>
  <si>
    <t>SGP</t>
  </si>
  <si>
    <t>5</t>
  </si>
  <si>
    <t>Bu8</t>
  </si>
  <si>
    <t>Goh Yee Siang Kevin</t>
  </si>
  <si>
    <t>4</t>
  </si>
  <si>
    <t>Bu11</t>
  </si>
  <si>
    <t>Amarnani Vivek</t>
  </si>
  <si>
    <t>14</t>
  </si>
  <si>
    <t>3½</t>
  </si>
  <si>
    <t>Bu7</t>
  </si>
  <si>
    <t>10.00</t>
  </si>
  <si>
    <t>Gu10</t>
  </si>
  <si>
    <t>3</t>
  </si>
  <si>
    <t>9.00</t>
  </si>
  <si>
    <t>5.50</t>
  </si>
  <si>
    <t>6.00</t>
  </si>
  <si>
    <t>7.00</t>
  </si>
  <si>
    <t>Bu9</t>
  </si>
  <si>
    <t>6.50</t>
  </si>
  <si>
    <t>Bu10</t>
  </si>
  <si>
    <t>5.00</t>
  </si>
  <si>
    <t>2½</t>
  </si>
  <si>
    <t>6.25</t>
  </si>
  <si>
    <t>3.00</t>
  </si>
  <si>
    <t>2</t>
  </si>
  <si>
    <t>4.00</t>
  </si>
  <si>
    <t>2.50</t>
  </si>
  <si>
    <t>3.50</t>
  </si>
  <si>
    <t>7</t>
  </si>
  <si>
    <t>1.50</t>
  </si>
  <si>
    <t>6</t>
  </si>
  <si>
    <t>1½</t>
  </si>
  <si>
    <t>1</t>
  </si>
  <si>
    <t>1.00</t>
  </si>
  <si>
    <t>Gu7</t>
  </si>
  <si>
    <t>Gu9</t>
  </si>
  <si>
    <t>0</t>
  </si>
  <si>
    <t>0.00</t>
  </si>
  <si>
    <t>Program Swiss-Manager developed and copyright © by DI.Heinz Herzog, 1230 Vienna Joh.Teufelg.39-47/7/9,</t>
  </si>
  <si>
    <t>Details on this tournament can be found on http://chess-results.com</t>
  </si>
  <si>
    <t>Age</t>
  </si>
  <si>
    <t>Top</t>
  </si>
  <si>
    <t>G</t>
  </si>
  <si>
    <t>Sex</t>
  </si>
  <si>
    <t>?</t>
  </si>
  <si>
    <t>Rtg</t>
  </si>
  <si>
    <t>Wong Shyun Fwu Aldrin</t>
  </si>
  <si>
    <t>Bu12</t>
  </si>
  <si>
    <t>Chen Yi Jing Alvin</t>
  </si>
  <si>
    <t>Nagesh Rishicharan Bu12</t>
  </si>
  <si>
    <t>Lim Beng Seng Ronald</t>
  </si>
  <si>
    <t>5½</t>
  </si>
  <si>
    <t>Parthasarathi Rishikesh</t>
  </si>
  <si>
    <t>B</t>
  </si>
  <si>
    <t>6.75</t>
  </si>
  <si>
    <t>7.50</t>
  </si>
  <si>
    <t>Sathish Sathvik Bu9</t>
  </si>
  <si>
    <t>Heng Cho Fai Bu11</t>
  </si>
  <si>
    <t>Chen Meng Ren Morgan Bu10</t>
  </si>
  <si>
    <t>7.25</t>
  </si>
  <si>
    <t>Tiburcio Jayson Jacobo Bu11</t>
  </si>
  <si>
    <t>Sanjay Vasu Bu9</t>
  </si>
  <si>
    <t>Chitrada Dhruv Raj Bu11</t>
  </si>
  <si>
    <t>Goh Johannes Bu10</t>
  </si>
  <si>
    <t>Yap Shen Yu Bu7</t>
  </si>
  <si>
    <t>Burman Ray Pritish Bu11</t>
  </si>
  <si>
    <t>Gu11</t>
  </si>
  <si>
    <t>Yu Kaiyi Bu7</t>
  </si>
  <si>
    <t>Lee Tsuen Jin Aiesec Bu7</t>
  </si>
  <si>
    <t>Jiang Dan Bu10</t>
  </si>
  <si>
    <t>Foong David Bu7</t>
  </si>
  <si>
    <t>Loh Zheng Yi Alfred Bu8</t>
  </si>
  <si>
    <t>Chua Yoshi Bu8</t>
  </si>
  <si>
    <t>2.25</t>
  </si>
  <si>
    <t>Jain Arin Bu9</t>
  </si>
  <si>
    <t>Gu12</t>
  </si>
  <si>
    <t>Anajwala Daksh Bu9</t>
  </si>
  <si>
    <t>Cheang Frederic Bu8</t>
  </si>
  <si>
    <t>Badrinath Avyay Bu8</t>
  </si>
  <si>
    <t>Chia Zhi Kai Aaron Bu11</t>
  </si>
  <si>
    <t>Ranking Crosstable after Round 7</t>
  </si>
  <si>
    <t>Bu15</t>
  </si>
  <si>
    <t>20</t>
  </si>
  <si>
    <t>15.50</t>
  </si>
  <si>
    <t>Heng Cho Yaw Bu13</t>
  </si>
  <si>
    <t>Bu13</t>
  </si>
  <si>
    <t>4½</t>
  </si>
  <si>
    <t>20½</t>
  </si>
  <si>
    <t>11.00</t>
  </si>
  <si>
    <t>18</t>
  </si>
  <si>
    <t>19½</t>
  </si>
  <si>
    <t>10.50</t>
  </si>
  <si>
    <t>16</t>
  </si>
  <si>
    <t>Bu14</t>
  </si>
  <si>
    <t>17</t>
  </si>
  <si>
    <t>Kumar Vedant Bu14</t>
  </si>
  <si>
    <t>Simonetti Shawn Joseph Bu13</t>
  </si>
  <si>
    <t>21½</t>
  </si>
  <si>
    <t>Soo Sheng Yin Gu13</t>
  </si>
  <si>
    <t>Gu13</t>
  </si>
  <si>
    <t>10.25</t>
  </si>
  <si>
    <t>8.75</t>
  </si>
  <si>
    <t>17½</t>
  </si>
  <si>
    <t>Bu16</t>
  </si>
  <si>
    <t>8.25</t>
  </si>
  <si>
    <t>Aslam Salih Bu15</t>
  </si>
  <si>
    <t>18½</t>
  </si>
  <si>
    <t>8.50</t>
  </si>
  <si>
    <t>Sathappan Shanmuganathan Bu15</t>
  </si>
  <si>
    <t>16½</t>
  </si>
  <si>
    <t>15½</t>
  </si>
  <si>
    <t>Tobin William Christie Bu13</t>
  </si>
  <si>
    <t>Karthikeyan Teja Bu14</t>
  </si>
  <si>
    <t>Agarwal Madhav Bu13</t>
  </si>
  <si>
    <t>Gu16</t>
  </si>
  <si>
    <t>Tan Benedict Bu16</t>
  </si>
  <si>
    <t>Agarwal Raunak Bu12</t>
  </si>
  <si>
    <t>32</t>
  </si>
  <si>
    <t>28</t>
  </si>
  <si>
    <t>30</t>
  </si>
  <si>
    <t>27.25</t>
  </si>
  <si>
    <t>26½</t>
  </si>
  <si>
    <t>29½</t>
  </si>
  <si>
    <t>25</t>
  </si>
  <si>
    <t>23</t>
  </si>
  <si>
    <t>25½</t>
  </si>
  <si>
    <t>24</t>
  </si>
  <si>
    <t>22</t>
  </si>
  <si>
    <t>34</t>
  </si>
  <si>
    <t>21.00</t>
  </si>
  <si>
    <t>30½</t>
  </si>
  <si>
    <t>18.00</t>
  </si>
  <si>
    <t>17.00</t>
  </si>
  <si>
    <t>29</t>
  </si>
  <si>
    <t>21</t>
  </si>
  <si>
    <t>27</t>
  </si>
  <si>
    <t>16.50</t>
  </si>
  <si>
    <t>15.00</t>
  </si>
  <si>
    <t>14.75</t>
  </si>
  <si>
    <t>28½</t>
  </si>
  <si>
    <t>26</t>
  </si>
  <si>
    <t>14.00</t>
  </si>
  <si>
    <t>27½</t>
  </si>
  <si>
    <t>12.50</t>
  </si>
  <si>
    <t>13.00</t>
  </si>
  <si>
    <t>11.50</t>
  </si>
  <si>
    <t>24½</t>
  </si>
  <si>
    <t>23½</t>
  </si>
  <si>
    <t>22½</t>
  </si>
  <si>
    <t>10.75</t>
  </si>
  <si>
    <t>7.75</t>
  </si>
  <si>
    <t>33½</t>
  </si>
  <si>
    <t>16.00</t>
  </si>
  <si>
    <t>14.25</t>
  </si>
  <si>
    <t>33</t>
  </si>
  <si>
    <t>11.25</t>
  </si>
  <si>
    <t>9.25</t>
  </si>
  <si>
    <t>QCC Open Chess Championship Open Section 2019</t>
  </si>
  <si>
    <t>Chow Jordan Max Bu19</t>
  </si>
  <si>
    <t>Bu19</t>
  </si>
  <si>
    <t>9.50</t>
  </si>
  <si>
    <t>NM</t>
  </si>
  <si>
    <t>Manaog Stewart Noel</t>
  </si>
  <si>
    <t>AGM</t>
  </si>
  <si>
    <t>Diaz Christopher V</t>
  </si>
  <si>
    <t>Pang Khai Jie Ryan Bu16</t>
  </si>
  <si>
    <t>Bitoon Jimson</t>
  </si>
  <si>
    <t>5.25</t>
  </si>
  <si>
    <t>Satvik Kapoor Bu11</t>
  </si>
  <si>
    <t>Ong Yi Herng Joel Bu14</t>
  </si>
  <si>
    <t>Tan Jun Qi Benjamin Bu19</t>
  </si>
  <si>
    <t>Teh Beng Teik</t>
  </si>
  <si>
    <t>Tobin Paul Nicholas</t>
  </si>
  <si>
    <t>Tay Shing Yee</t>
  </si>
  <si>
    <t>Chit Ye Thu</t>
  </si>
  <si>
    <t>Cox Gregory Fletcher</t>
  </si>
  <si>
    <t>Chan Renjie Jonathan Bu15</t>
  </si>
  <si>
    <t>Kunnavakkam Sudarshana Gopal Vin Bu13</t>
  </si>
  <si>
    <t>Konidena Aarav Kumar Bu13</t>
  </si>
  <si>
    <t>Wilm Andreas</t>
  </si>
  <si>
    <t>Lean Richard</t>
  </si>
  <si>
    <t>Ong Wah Peng</t>
  </si>
  <si>
    <t>Tan Yong Zhao Edwin*</t>
  </si>
  <si>
    <t>Wong Yen-Hsiu Elliot Bu8</t>
  </si>
  <si>
    <t>Cronje Bradley</t>
  </si>
  <si>
    <t>Bhandari Neel</t>
  </si>
  <si>
    <t>Mohanraj Mani</t>
  </si>
  <si>
    <t>Amarnani Vivaan Bu14</t>
  </si>
  <si>
    <t>Akshith Mattaparthi Bu15</t>
  </si>
  <si>
    <t>Li Ande Bu11</t>
  </si>
  <si>
    <t>Agarwal Manan Bu12</t>
  </si>
  <si>
    <t>AFM</t>
  </si>
  <si>
    <t>Khandhadia Nivaan Bu7</t>
  </si>
  <si>
    <t>Sai Siddharth Bu8</t>
  </si>
  <si>
    <t>Vinai Gopalakrishnan</t>
  </si>
  <si>
    <t>2.00</t>
  </si>
  <si>
    <t>Kumar Aadithya Bu15</t>
  </si>
  <si>
    <t>Rishikesh Siddharth Bu8</t>
  </si>
  <si>
    <t>Kuo Nicholas Huazhen Bu6</t>
  </si>
  <si>
    <t>Bu6</t>
  </si>
  <si>
    <t>Bhandari Arjun Neel Bu12</t>
  </si>
  <si>
    <t>Dongre Aditya Bu13</t>
  </si>
  <si>
    <t>Bhandari Arya Neel Bu16</t>
  </si>
  <si>
    <t>Wu Sheau Pang</t>
  </si>
  <si>
    <t>Nishandar Saachi Gu11</t>
  </si>
  <si>
    <t>Terekhov Maxim Bu11</t>
  </si>
  <si>
    <t>Malhotra Neev Bu10</t>
  </si>
  <si>
    <t>Amarnani Adityan Bu9</t>
  </si>
  <si>
    <t>0.50</t>
  </si>
  <si>
    <t>Yeo Klaus Bu10</t>
  </si>
  <si>
    <t>Jiang Zhiyuan Bu10</t>
  </si>
  <si>
    <t>Tanush Kapoor Bu8</t>
  </si>
  <si>
    <t>Krishna Nigam Bu11</t>
  </si>
  <si>
    <t>Aw Jia Jun Gu15</t>
  </si>
  <si>
    <t>Gu15</t>
  </si>
  <si>
    <t>Jiang Zheyuan Bu9</t>
  </si>
  <si>
    <t>Chong Mackenzy Bu15</t>
  </si>
  <si>
    <t>Medhansh Bhatia Bu11</t>
  </si>
  <si>
    <t>Kuo Alexander Boxian Bu8</t>
  </si>
  <si>
    <t>Du Tianyi Bu12</t>
  </si>
  <si>
    <t>Lambreghts Kasper Yuen Bu10</t>
  </si>
  <si>
    <t>Benedict Silveries Mathias Samuel Bu15</t>
  </si>
  <si>
    <t>Seah Seow Hai</t>
  </si>
  <si>
    <t>Yue Chang Ping Bu13</t>
  </si>
  <si>
    <t>Suresh Jatin Bu13</t>
  </si>
  <si>
    <t>½</t>
  </si>
  <si>
    <t>Ng Ching Ann James</t>
  </si>
  <si>
    <t>Neo Han Zer Max Bu8</t>
  </si>
  <si>
    <t>WFM</t>
  </si>
  <si>
    <t>Hng Mei-En Emmanuelle Gu18</t>
  </si>
  <si>
    <t>Gu18</t>
  </si>
  <si>
    <t>Hng Mei Xian Eunice Gu16</t>
  </si>
  <si>
    <t>Ong Jinjie Gordon</t>
  </si>
  <si>
    <t>Ng Thai Ee</t>
  </si>
  <si>
    <t>Anajwala Sarang</t>
  </si>
  <si>
    <t>Gupta Suhani Gu10</t>
  </si>
  <si>
    <t>Shanmugam V Akash Bu13</t>
  </si>
  <si>
    <t>Lee Tedric Bu7</t>
  </si>
  <si>
    <t>Mail:h.herzog@swiss-manager.at,homepage http://swiss-manager.at, User:Lim Boon-Seng Christopher, 2019/06/08</t>
  </si>
  <si>
    <t>QCC Open Chess Championship Novice Section 2019</t>
  </si>
  <si>
    <t>Chandra Untung</t>
  </si>
  <si>
    <t>Leong Jerrel</t>
  </si>
  <si>
    <t>Ong Ting Feng Austin</t>
  </si>
  <si>
    <t>Xu Zijia Asher</t>
  </si>
  <si>
    <t>Koh G P Winston</t>
  </si>
  <si>
    <t>Lim Ming Kai Kayden Bu8</t>
  </si>
  <si>
    <t>Kumar Gautam</t>
  </si>
  <si>
    <t>Palai Deepak Kumar</t>
  </si>
  <si>
    <t>Varughese Mathew Daniel Bu15</t>
  </si>
  <si>
    <t>Ng Wei Ling</t>
  </si>
  <si>
    <t>Tan Yee Lei Caleb Bu9</t>
  </si>
  <si>
    <t>Sim Yan Xiang Ethan Bu8</t>
  </si>
  <si>
    <t>Wang Zi Tian Sonia Gu10</t>
  </si>
  <si>
    <t>Mallick Shrenik Bu8</t>
  </si>
  <si>
    <t>Yap Bao Rui Edric Bu10</t>
  </si>
  <si>
    <t>Harini Vasan Gu12</t>
  </si>
  <si>
    <t>Bagul Aaradhya Suyog Bu6</t>
  </si>
  <si>
    <t>Guha Prodyut</t>
  </si>
  <si>
    <t>Wu Siyang Daniel Bu8</t>
  </si>
  <si>
    <t>Mallick Saranik Bu10</t>
  </si>
  <si>
    <t>Advika Vinai Gu7</t>
  </si>
  <si>
    <t>Sathish Krishnan</t>
  </si>
  <si>
    <t>Chan Yao Hui Alden Nathanael Bu8</t>
  </si>
  <si>
    <t>Muthiah Muthukasi Vairavan Bu11</t>
  </si>
  <si>
    <t>Wee Jie-Die Jacob Bu8</t>
  </si>
  <si>
    <t>K R Aadithyaa Bu14</t>
  </si>
  <si>
    <t>Chang Jia Cheng</t>
  </si>
  <si>
    <t>Dhawan Rudelle Gu11</t>
  </si>
  <si>
    <t>Lorenzo Mikhail Bu13</t>
  </si>
  <si>
    <t>Wong Xin Li Bu9</t>
  </si>
  <si>
    <t>Jain Piyush</t>
  </si>
  <si>
    <t>Konikanti Keerthin Kumar Reddy Bu13</t>
  </si>
  <si>
    <t>Teo Rui Zhe Bu9</t>
  </si>
  <si>
    <t>Agarwal Vishal</t>
  </si>
  <si>
    <t>Chua Joel Bu11</t>
  </si>
  <si>
    <t>Chia Yi Qin Bu11</t>
  </si>
  <si>
    <t>Choong Mei Li Samantha Gu9</t>
  </si>
  <si>
    <t>Yeo Zi Rui Chayson Bu8</t>
  </si>
  <si>
    <t>Yeo Matthias Bu7</t>
  </si>
  <si>
    <t>Sachin Nigam</t>
  </si>
  <si>
    <t>Arora Raghav Bu11</t>
  </si>
  <si>
    <t>Lee Benjamin Bu7</t>
  </si>
  <si>
    <t>Yeo Seng Hong Greg Bu11</t>
  </si>
  <si>
    <t>Roy Akshaj Kumar Bu8</t>
  </si>
  <si>
    <t>Ng Jing Kai Asher Bu6</t>
  </si>
  <si>
    <t>Sakhamuri Meheer Karthikeva Pavan Bu11</t>
  </si>
  <si>
    <t>Ananya Manghnani Gu12</t>
  </si>
  <si>
    <t>Kiernan Torsai Abraham Bu15</t>
  </si>
  <si>
    <t>Ng Wayne Bu7</t>
  </si>
  <si>
    <t>Tan Le Xuan Caylene Gu7</t>
  </si>
  <si>
    <t>Thirugnanam Siva Shanmugam</t>
  </si>
  <si>
    <t>Amogh Dinesh Bu8</t>
  </si>
  <si>
    <t>Amarnani Bharati</t>
  </si>
  <si>
    <t>Lai Mun Tzen</t>
  </si>
  <si>
    <t>Rating</t>
  </si>
  <si>
    <t>29.00</t>
  </si>
  <si>
    <t>23.50</t>
  </si>
  <si>
    <t>22.00</t>
  </si>
  <si>
    <t>35</t>
  </si>
  <si>
    <t>25.50</t>
  </si>
  <si>
    <t>21.50</t>
  </si>
  <si>
    <t>17.50</t>
  </si>
  <si>
    <t>13.50</t>
  </si>
  <si>
    <t>14.50</t>
  </si>
  <si>
    <t>12.25</t>
  </si>
  <si>
    <t>24.50</t>
  </si>
  <si>
    <t>23.00</t>
  </si>
  <si>
    <t>25.75</t>
  </si>
  <si>
    <t>22.25</t>
  </si>
  <si>
    <t>19.00</t>
  </si>
  <si>
    <t>17.25</t>
  </si>
  <si>
    <t>12.75</t>
  </si>
  <si>
    <t>11.75</t>
  </si>
  <si>
    <t>9.75</t>
  </si>
  <si>
    <t>5.75</t>
  </si>
  <si>
    <t>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</si>
</sst>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6" fontId="0" fillId="0" borderId="0" xfId="0" quotePrefix="1" applyNumberFormat="1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3" xfId="0" applyBorder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03"/>
  <sheetViews>
    <sheetView workbookViewId="0">
      <pane xSplit="4" ySplit="5" topLeftCell="E53" activePane="bottomRight" state="frozen"/>
      <selection pane="topRight" activeCell="D1" sqref="D1"/>
      <selection pane="bottomLeft" activeCell="A6" sqref="A6"/>
      <selection pane="bottomRight" activeCell="D80" sqref="D80:D92"/>
    </sheetView>
  </sheetViews>
  <sheetFormatPr defaultColWidth="11.42578125" defaultRowHeight="12.75" x14ac:dyDescent="0.2"/>
  <cols>
    <col min="1" max="1" width="6.5703125" customWidth="1"/>
    <col min="2" max="3" width="6.140625" customWidth="1"/>
    <col min="4" max="4" width="50.28515625" customWidth="1"/>
    <col min="5" max="5" width="6.140625" customWidth="1"/>
    <col min="6" max="6" width="5.85546875" customWidth="1"/>
    <col min="7" max="7" width="6.5703125" customWidth="1"/>
    <col min="8" max="8" width="4.42578125" customWidth="1"/>
    <col min="9" max="9" width="5.42578125" customWidth="1"/>
    <col min="10" max="10" width="6.85546875" customWidth="1"/>
    <col min="11" max="11" width="5.5703125" customWidth="1"/>
    <col min="14" max="17" width="11.42578125" style="12"/>
  </cols>
  <sheetData>
    <row r="1" spans="1:17" ht="18.75" x14ac:dyDescent="0.2">
      <c r="A1" s="1" t="s">
        <v>167</v>
      </c>
    </row>
    <row r="3" spans="1:17" ht="15.75" x14ac:dyDescent="0.2">
      <c r="A3" s="3" t="s">
        <v>90</v>
      </c>
    </row>
    <row r="4" spans="1:17" x14ac:dyDescent="0.2">
      <c r="N4" s="12">
        <v>10</v>
      </c>
      <c r="O4" s="12">
        <v>33</v>
      </c>
      <c r="P4" s="12">
        <v>0</v>
      </c>
      <c r="Q4" s="12">
        <v>3</v>
      </c>
    </row>
    <row r="5" spans="1:17" ht="15.75" x14ac:dyDescent="0.2">
      <c r="A5" s="4" t="s">
        <v>0</v>
      </c>
      <c r="B5" s="4" t="s">
        <v>1</v>
      </c>
      <c r="C5" s="5"/>
      <c r="D5" s="6" t="s">
        <v>2</v>
      </c>
      <c r="E5" s="4" t="s">
        <v>55</v>
      </c>
      <c r="F5" s="5" t="s">
        <v>3</v>
      </c>
      <c r="G5" s="6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10" t="s">
        <v>50</v>
      </c>
      <c r="M5" s="10" t="s">
        <v>53</v>
      </c>
      <c r="N5" s="10" t="s">
        <v>51</v>
      </c>
      <c r="O5" s="10">
        <v>20</v>
      </c>
      <c r="P5" s="10">
        <v>14</v>
      </c>
      <c r="Q5" s="10" t="s">
        <v>52</v>
      </c>
    </row>
    <row r="6" spans="1:17" ht="15.75" hidden="1" x14ac:dyDescent="0.2">
      <c r="A6" s="7">
        <v>1</v>
      </c>
      <c r="B6" s="7">
        <v>2</v>
      </c>
      <c r="C6" s="8" t="s">
        <v>171</v>
      </c>
      <c r="D6" s="9" t="s">
        <v>172</v>
      </c>
      <c r="E6" s="7">
        <v>2152</v>
      </c>
      <c r="F6" s="8" t="s">
        <v>10</v>
      </c>
      <c r="G6" s="9"/>
      <c r="H6" s="8" t="s">
        <v>40</v>
      </c>
      <c r="I6" s="8" t="s">
        <v>164</v>
      </c>
      <c r="J6" s="8" t="s">
        <v>130</v>
      </c>
      <c r="K6" s="8" t="s">
        <v>46</v>
      </c>
      <c r="L6">
        <f>IF(G6="",99,VALUE(MID(G6,3,2)))</f>
        <v>99</v>
      </c>
      <c r="M6" s="12" t="str">
        <f>IF(LEFT(G6,1)="B","B",IF(LEFT(G6,1)="G","G",VLOOKUP(D6,Open_Girls_check!A:B,2,FALSE)))</f>
        <v>B</v>
      </c>
      <c r="N6" s="13">
        <v>1</v>
      </c>
      <c r="O6" s="12" t="str">
        <f>IF(SUM($N6:N6)&gt;0,"",IF(AND($L6&lt;=O$5,SUM(O$6:O6)&lt;O$4),1,""))</f>
        <v/>
      </c>
      <c r="P6" s="12" t="str">
        <f>IF(SUM($N6:O6)&gt;0,"",IF(AND($L6&lt;=P$5,SUM(P$6:P6)&lt;P$4),1,""))</f>
        <v/>
      </c>
      <c r="Q6" s="12" t="str">
        <f>IF(SUM(N6:$P6)&gt;0,"",IF(AND($M6=Q$5,SUM(Q$6:Q6)&lt;Q$4),1,""))</f>
        <v/>
      </c>
    </row>
    <row r="7" spans="1:17" ht="15.75" hidden="1" x14ac:dyDescent="0.2">
      <c r="A7" s="7"/>
      <c r="B7" s="7">
        <v>10</v>
      </c>
      <c r="C7" s="8"/>
      <c r="D7" s="9" t="s">
        <v>168</v>
      </c>
      <c r="E7" s="7">
        <v>1583</v>
      </c>
      <c r="F7" s="8" t="s">
        <v>10</v>
      </c>
      <c r="G7" s="9" t="s">
        <v>169</v>
      </c>
      <c r="H7" s="8" t="s">
        <v>40</v>
      </c>
      <c r="I7" s="8" t="s">
        <v>164</v>
      </c>
      <c r="J7" s="8" t="s">
        <v>130</v>
      </c>
      <c r="K7" s="8" t="s">
        <v>46</v>
      </c>
      <c r="L7">
        <f t="shared" ref="L7:L58" si="0">IF(G7="",99,VALUE(MID(G7,3,2)))</f>
        <v>19</v>
      </c>
      <c r="M7" s="12" t="str">
        <f>IF(LEFT(G7,1)="B","B",IF(LEFT(G7,1)="G","G",VLOOKUP(D7,Open_Girls_check!A:B,2,FALSE)))</f>
        <v>B</v>
      </c>
      <c r="N7" s="13">
        <v>1</v>
      </c>
      <c r="O7" s="12" t="str">
        <f>IF(SUM($N7:N7)&gt;0,"",IF(AND($L7&lt;=O$5,SUM(O$6:O6)&lt;O$4),1,""))</f>
        <v/>
      </c>
      <c r="P7" s="12" t="str">
        <f>IF(SUM($N7:O7)&gt;0,"",IF(AND($L7&lt;=P$5,SUM(P$6:P6)&lt;P$4),1,""))</f>
        <v/>
      </c>
      <c r="Q7" s="12" t="str">
        <f>IF(SUM(N7:$P7)&gt;0,"",IF(AND($M7=Q$5,SUM(Q$6:Q6)&lt;Q$4),1,""))</f>
        <v/>
      </c>
    </row>
    <row r="8" spans="1:17" ht="15.75" hidden="1" x14ac:dyDescent="0.2">
      <c r="A8" s="7">
        <v>3</v>
      </c>
      <c r="B8" s="7">
        <v>5</v>
      </c>
      <c r="C8" s="8"/>
      <c r="D8" s="9" t="s">
        <v>179</v>
      </c>
      <c r="E8" s="7">
        <v>1648</v>
      </c>
      <c r="F8" s="8" t="s">
        <v>10</v>
      </c>
      <c r="G8" s="9" t="s">
        <v>103</v>
      </c>
      <c r="H8" s="8" t="s">
        <v>40</v>
      </c>
      <c r="I8" s="8" t="s">
        <v>132</v>
      </c>
      <c r="J8" s="8" t="s">
        <v>315</v>
      </c>
      <c r="K8" s="8" t="s">
        <v>46</v>
      </c>
      <c r="L8">
        <f t="shared" si="0"/>
        <v>14</v>
      </c>
      <c r="M8" s="12" t="str">
        <f>IF(LEFT(G8,1)="B","B",IF(LEFT(G8,1)="G","G",VLOOKUP(D8,Open_Girls_check!A:B,2,FALSE)))</f>
        <v>B</v>
      </c>
      <c r="N8" s="13">
        <v>1</v>
      </c>
      <c r="O8" s="12" t="str">
        <f>IF(SUM($N8:N8)&gt;0,"",IF(AND($L8&lt;=O$5,SUM(O$6:O7)&lt;O$4),1,""))</f>
        <v/>
      </c>
      <c r="P8" s="12" t="str">
        <f>IF(SUM($N8:O8)&gt;0,"",IF(AND($L8&lt;=P$5,SUM(P$6:P7)&lt;P$4),1,""))</f>
        <v/>
      </c>
      <c r="Q8" s="12" t="str">
        <f>IF(SUM(N8:$P8)&gt;0,"",IF(AND($M8=Q$5,SUM(Q$6:Q7)&lt;Q$4),1,""))</f>
        <v/>
      </c>
    </row>
    <row r="9" spans="1:17" ht="15.75" hidden="1" x14ac:dyDescent="0.2">
      <c r="A9" s="7">
        <v>4</v>
      </c>
      <c r="B9" s="7">
        <v>13</v>
      </c>
      <c r="C9" s="8"/>
      <c r="D9" s="9" t="s">
        <v>175</v>
      </c>
      <c r="E9" s="7">
        <v>1457</v>
      </c>
      <c r="F9" s="8" t="s">
        <v>10</v>
      </c>
      <c r="G9" s="9" t="s">
        <v>113</v>
      </c>
      <c r="H9" s="8" t="s">
        <v>40</v>
      </c>
      <c r="I9" s="8" t="s">
        <v>143</v>
      </c>
      <c r="J9" s="8" t="s">
        <v>316</v>
      </c>
      <c r="K9" s="8" t="s">
        <v>46</v>
      </c>
      <c r="L9">
        <f t="shared" si="0"/>
        <v>16</v>
      </c>
      <c r="M9" s="12" t="str">
        <f>IF(LEFT(G9,1)="B","B",IF(LEFT(G9,1)="G","G",VLOOKUP(D9,Open_Girls_check!A:B,2,FALSE)))</f>
        <v>B</v>
      </c>
      <c r="N9" s="13">
        <v>1</v>
      </c>
      <c r="O9" s="12" t="str">
        <f>IF(SUM($N9:N9)&gt;0,"",IF(AND($L9&lt;=O$5,SUM(O$6:O8)&lt;O$4),1,""))</f>
        <v/>
      </c>
      <c r="P9" s="12" t="str">
        <f>IF(SUM($N9:O9)&gt;0,"",IF(AND($L9&lt;=P$5,SUM(P$6:P8)&lt;P$4),1,""))</f>
        <v/>
      </c>
      <c r="Q9" s="12" t="str">
        <f>IF(SUM(N9:$P9)&gt;0,"",IF(AND($M9=Q$5,SUM(Q$6:Q8)&lt;Q$4),1,""))</f>
        <v/>
      </c>
    </row>
    <row r="10" spans="1:17" ht="15.75" hidden="1" x14ac:dyDescent="0.2">
      <c r="A10" s="7">
        <v>5</v>
      </c>
      <c r="B10" s="7">
        <v>3</v>
      </c>
      <c r="C10" s="8" t="s">
        <v>173</v>
      </c>
      <c r="D10" s="9" t="s">
        <v>174</v>
      </c>
      <c r="E10" s="7">
        <v>2009</v>
      </c>
      <c r="F10" s="8" t="s">
        <v>10</v>
      </c>
      <c r="G10" s="9"/>
      <c r="H10" s="8" t="s">
        <v>61</v>
      </c>
      <c r="I10" s="8" t="s">
        <v>161</v>
      </c>
      <c r="J10" s="8" t="s">
        <v>317</v>
      </c>
      <c r="K10" s="8" t="s">
        <v>46</v>
      </c>
      <c r="L10">
        <f t="shared" si="0"/>
        <v>99</v>
      </c>
      <c r="M10" s="12" t="str">
        <f>IF(LEFT(G10,1)="B","B",IF(LEFT(G10,1)="G","G",VLOOKUP(D10,Open_Girls_check!A:B,2,FALSE)))</f>
        <v>B</v>
      </c>
      <c r="N10" s="13">
        <v>1</v>
      </c>
      <c r="O10" s="12" t="str">
        <f>IF(SUM($N10:N10)&gt;0,"",IF(AND($L10&lt;=O$5,SUM(O$6:O9)&lt;O$4),1,""))</f>
        <v/>
      </c>
      <c r="P10" s="12" t="str">
        <f>IF(SUM($N10:O10)&gt;0,"",IF(AND($L10&lt;=P$5,SUM(P$6:P9)&lt;P$4),1,""))</f>
        <v/>
      </c>
      <c r="Q10" s="12" t="str">
        <f>IF(SUM(N10:$P10)&gt;0,"",IF(AND($M10=Q$5,SUM(Q$6:Q9)&lt;Q$4),1,""))</f>
        <v/>
      </c>
    </row>
    <row r="11" spans="1:17" ht="15.75" hidden="1" x14ac:dyDescent="0.2">
      <c r="A11" s="7">
        <v>6</v>
      </c>
      <c r="B11" s="7">
        <v>1</v>
      </c>
      <c r="C11" s="8"/>
      <c r="D11" s="9" t="s">
        <v>176</v>
      </c>
      <c r="E11" s="7">
        <v>2200</v>
      </c>
      <c r="F11" s="8" t="s">
        <v>10</v>
      </c>
      <c r="G11" s="9"/>
      <c r="H11" s="8" t="s">
        <v>61</v>
      </c>
      <c r="I11" s="8" t="s">
        <v>143</v>
      </c>
      <c r="J11" s="8" t="s">
        <v>318</v>
      </c>
      <c r="K11" s="8" t="s">
        <v>46</v>
      </c>
      <c r="L11">
        <f t="shared" si="0"/>
        <v>99</v>
      </c>
      <c r="M11" s="12" t="str">
        <f>IF(LEFT(G11,1)="B","B",IF(LEFT(G11,1)="G","G",VLOOKUP(D11,Open_Girls_check!A:B,2,FALSE)))</f>
        <v>B</v>
      </c>
      <c r="N11" s="13">
        <v>1</v>
      </c>
      <c r="O11" s="12" t="str">
        <f>IF(SUM($N11:N11)&gt;0,"",IF(AND($L11&lt;=O$5,SUM(O$6:O10)&lt;O$4),1,""))</f>
        <v/>
      </c>
      <c r="P11" s="12" t="str">
        <f>IF(SUM($N11:O11)&gt;0,"",IF(AND($L11&lt;=P$5,SUM(P$6:P10)&lt;P$4),1,""))</f>
        <v/>
      </c>
      <c r="Q11" s="12" t="str">
        <f>IF(SUM(N11:$P11)&gt;0,"",IF(AND($M11=Q$5,SUM(Q$6:Q10)&lt;Q$4),1,""))</f>
        <v/>
      </c>
    </row>
    <row r="12" spans="1:17" ht="15.75" hidden="1" x14ac:dyDescent="0.2">
      <c r="A12" s="7">
        <v>7</v>
      </c>
      <c r="B12" s="7">
        <v>20</v>
      </c>
      <c r="C12" s="8"/>
      <c r="D12" s="9" t="s">
        <v>108</v>
      </c>
      <c r="E12" s="7">
        <v>1376</v>
      </c>
      <c r="F12" s="8" t="s">
        <v>10</v>
      </c>
      <c r="G12" s="9" t="s">
        <v>109</v>
      </c>
      <c r="H12" s="8" t="s">
        <v>11</v>
      </c>
      <c r="I12" s="8" t="s">
        <v>161</v>
      </c>
      <c r="J12" s="8" t="s">
        <v>310</v>
      </c>
      <c r="K12" s="8" t="s">
        <v>46</v>
      </c>
      <c r="L12">
        <f t="shared" si="0"/>
        <v>13</v>
      </c>
      <c r="M12" s="12" t="str">
        <f>IF(LEFT(G12,1)="B","B",IF(LEFT(G12,1)="G","G",VLOOKUP(D12,Open_Girls_check!A:B,2,FALSE)))</f>
        <v>G</v>
      </c>
      <c r="N12" s="13">
        <v>1</v>
      </c>
      <c r="O12" s="12" t="str">
        <f>IF(SUM($N12:N12)&gt;0,"",IF(AND($L12&lt;=O$5,SUM(O$6:O11)&lt;O$4),1,""))</f>
        <v/>
      </c>
      <c r="P12" s="12" t="str">
        <f>IF(SUM($N12:O12)&gt;0,"",IF(AND($L12&lt;=P$5,SUM(P$6:P11)&lt;P$4),1,""))</f>
        <v/>
      </c>
      <c r="Q12" s="12" t="str">
        <f>IF(SUM(N12:$P12)&gt;0,"",IF(AND($M12=Q$5,SUM(Q$6:Q11)&lt;Q$4),1,""))</f>
        <v/>
      </c>
    </row>
    <row r="13" spans="1:17" ht="15.75" hidden="1" x14ac:dyDescent="0.2">
      <c r="A13" s="7">
        <v>8</v>
      </c>
      <c r="B13" s="7">
        <v>16</v>
      </c>
      <c r="C13" s="8"/>
      <c r="D13" s="9" t="s">
        <v>125</v>
      </c>
      <c r="E13" s="7">
        <v>1419</v>
      </c>
      <c r="F13" s="8" t="s">
        <v>10</v>
      </c>
      <c r="G13" s="9" t="s">
        <v>113</v>
      </c>
      <c r="H13" s="8" t="s">
        <v>11</v>
      </c>
      <c r="I13" s="8" t="s">
        <v>129</v>
      </c>
      <c r="J13" s="8" t="s">
        <v>319</v>
      </c>
      <c r="K13" s="8" t="s">
        <v>46</v>
      </c>
      <c r="L13">
        <f t="shared" si="0"/>
        <v>16</v>
      </c>
      <c r="M13" s="12" t="str">
        <f>IF(LEFT(G13,1)="B","B",IF(LEFT(G13,1)="G","G",VLOOKUP(D13,Open_Girls_check!A:B,2,FALSE)))</f>
        <v>B</v>
      </c>
      <c r="N13" s="13">
        <v>1</v>
      </c>
      <c r="O13" s="12" t="str">
        <f>IF(SUM($N13:N13)&gt;0,"",IF(AND($L13&lt;=O$5,SUM(O$6:O12)&lt;O$4),1,""))</f>
        <v/>
      </c>
      <c r="P13" s="12" t="str">
        <f>IF(SUM($N13:O13)&gt;0,"",IF(AND($L13&lt;=P$5,SUM(P$6:P12)&lt;P$4),1,""))</f>
        <v/>
      </c>
      <c r="Q13" s="12" t="str">
        <f>IF(SUM(N13:$P13)&gt;0,"",IF(AND($M13=Q$5,SUM(Q$6:Q12)&lt;Q$4),1,""))</f>
        <v/>
      </c>
    </row>
    <row r="14" spans="1:17" ht="15.75" hidden="1" x14ac:dyDescent="0.2">
      <c r="A14" s="7">
        <v>9</v>
      </c>
      <c r="B14" s="7">
        <v>27</v>
      </c>
      <c r="C14" s="8"/>
      <c r="D14" s="9" t="s">
        <v>188</v>
      </c>
      <c r="E14" s="7">
        <v>1242</v>
      </c>
      <c r="F14" s="8" t="s">
        <v>10</v>
      </c>
      <c r="G14" s="9" t="s">
        <v>95</v>
      </c>
      <c r="H14" s="8" t="s">
        <v>11</v>
      </c>
      <c r="I14" s="8" t="s">
        <v>143</v>
      </c>
      <c r="J14" s="8" t="s">
        <v>311</v>
      </c>
      <c r="K14" s="8" t="s">
        <v>46</v>
      </c>
      <c r="L14">
        <f t="shared" si="0"/>
        <v>13</v>
      </c>
      <c r="M14" s="12" t="str">
        <f>IF(LEFT(G14,1)="B","B",IF(LEFT(G14,1)="G","G",VLOOKUP(D14,Open_Girls_check!A:B,2,FALSE)))</f>
        <v>B</v>
      </c>
      <c r="N14" s="13">
        <v>1</v>
      </c>
      <c r="O14" s="12" t="str">
        <f>IF(SUM($N14:N14)&gt;0,"",IF(AND($L14&lt;=O$5,SUM(O$6:O13)&lt;O$4),1,""))</f>
        <v/>
      </c>
      <c r="P14" s="12" t="str">
        <f>IF(SUM($N14:O14)&gt;0,"",IF(AND($L14&lt;=P$5,SUM(P$6:P13)&lt;P$4),1,""))</f>
        <v/>
      </c>
      <c r="Q14" s="12" t="str">
        <f>IF(SUM(N14:$P14)&gt;0,"",IF(AND($M14=Q$5,SUM(Q$6:Q13)&lt;Q$4),1,""))</f>
        <v/>
      </c>
    </row>
    <row r="15" spans="1:17" ht="15.75" hidden="1" x14ac:dyDescent="0.2">
      <c r="A15" s="7">
        <v>10</v>
      </c>
      <c r="B15" s="7">
        <v>22</v>
      </c>
      <c r="C15" s="8"/>
      <c r="D15" s="9" t="s">
        <v>178</v>
      </c>
      <c r="E15" s="7">
        <v>1308</v>
      </c>
      <c r="F15" s="8" t="s">
        <v>10</v>
      </c>
      <c r="G15" s="9" t="s">
        <v>15</v>
      </c>
      <c r="H15" s="8" t="s">
        <v>11</v>
      </c>
      <c r="I15" s="8" t="s">
        <v>128</v>
      </c>
      <c r="J15" s="8" t="s">
        <v>146</v>
      </c>
      <c r="K15" s="8" t="s">
        <v>46</v>
      </c>
      <c r="L15">
        <f t="shared" si="0"/>
        <v>11</v>
      </c>
      <c r="M15" s="12" t="str">
        <f>IF(LEFT(G15,1)="B","B",IF(LEFT(G15,1)="G","G",VLOOKUP(D15,Open_Girls_check!A:B,2,FALSE)))</f>
        <v>B</v>
      </c>
      <c r="N15" s="13">
        <v>1</v>
      </c>
      <c r="O15" s="12" t="str">
        <f>IF(SUM($N15:N15)&gt;0,"",IF(AND($L15&lt;=O$5,SUM(O$6:O14)&lt;O$4),1,""))</f>
        <v/>
      </c>
      <c r="P15" s="12" t="str">
        <f>IF(SUM($N15:O15)&gt;0,"",IF(AND($L15&lt;=P$5,SUM(P$6:P14)&lt;P$4),1,""))</f>
        <v/>
      </c>
      <c r="Q15" s="12" t="str">
        <f>IF(SUM(N15:$P15)&gt;0,"",IF(AND($M15=Q$5,SUM(Q$6:Q14)&lt;Q$4),1,""))</f>
        <v/>
      </c>
    </row>
    <row r="16" spans="1:17" ht="15.75" hidden="1" x14ac:dyDescent="0.2">
      <c r="A16" s="7">
        <v>11</v>
      </c>
      <c r="B16" s="7">
        <v>28</v>
      </c>
      <c r="C16" s="8"/>
      <c r="D16" s="9" t="s">
        <v>187</v>
      </c>
      <c r="E16" s="7">
        <v>1236</v>
      </c>
      <c r="F16" s="8" t="s">
        <v>10</v>
      </c>
      <c r="G16" s="9" t="s">
        <v>95</v>
      </c>
      <c r="H16" s="8" t="s">
        <v>11</v>
      </c>
      <c r="I16" s="8" t="s">
        <v>145</v>
      </c>
      <c r="J16" s="8" t="s">
        <v>146</v>
      </c>
      <c r="K16" s="8" t="s">
        <v>46</v>
      </c>
      <c r="L16">
        <f t="shared" si="0"/>
        <v>13</v>
      </c>
      <c r="M16" s="12" t="str">
        <f>IF(LEFT(G16,1)="B","B",IF(LEFT(G16,1)="G","G",VLOOKUP(D16,Open_Girls_check!A:B,2,FALSE)))</f>
        <v>B</v>
      </c>
      <c r="N16" s="13"/>
      <c r="O16" s="12">
        <f>IF(SUM($N16:N16)&gt;0,"",IF(AND($L16&lt;=O$5,SUM(O$6:O15)&lt;O$4),1,""))</f>
        <v>1</v>
      </c>
      <c r="P16" s="12" t="str">
        <f>IF(SUM($N16:O16)&gt;0,"",IF(AND($L16&lt;=P$5,SUM(P$6:P15)&lt;P$4),1,""))</f>
        <v/>
      </c>
      <c r="Q16" s="12" t="str">
        <f>IF(SUM(N16:$P16)&gt;0,"",IF(AND($M16=Q$5,SUM(Q$6:Q15)&lt;Q$4),1,""))</f>
        <v/>
      </c>
    </row>
    <row r="17" spans="1:17" ht="15.75" hidden="1" x14ac:dyDescent="0.2">
      <c r="A17" s="7">
        <v>12</v>
      </c>
      <c r="B17" s="7">
        <v>8</v>
      </c>
      <c r="C17" s="8"/>
      <c r="D17" s="9" t="s">
        <v>180</v>
      </c>
      <c r="E17" s="7">
        <v>1608</v>
      </c>
      <c r="F17" s="8" t="s">
        <v>10</v>
      </c>
      <c r="G17" s="9" t="s">
        <v>169</v>
      </c>
      <c r="H17" s="8" t="s">
        <v>11</v>
      </c>
      <c r="I17" s="8" t="s">
        <v>131</v>
      </c>
      <c r="J17" s="8" t="s">
        <v>146</v>
      </c>
      <c r="K17" s="8" t="s">
        <v>46</v>
      </c>
      <c r="L17">
        <f t="shared" si="0"/>
        <v>19</v>
      </c>
      <c r="M17" s="12" t="str">
        <f>IF(LEFT(G17,1)="B","B",IF(LEFT(G17,1)="G","G",VLOOKUP(D17,Open_Girls_check!A:B,2,FALSE)))</f>
        <v>B</v>
      </c>
      <c r="N17" s="13"/>
      <c r="O17" s="12">
        <f>IF(SUM($N17:N17)&gt;0,"",IF(AND($L17&lt;=O$5,SUM(O$6:O16)&lt;O$4),1,""))</f>
        <v>1</v>
      </c>
      <c r="P17" s="12" t="str">
        <f>IF(SUM($N17:O17)&gt;0,"",IF(AND($L17&lt;=P$5,SUM(P$6:P16)&lt;P$4),1,""))</f>
        <v/>
      </c>
      <c r="Q17" s="12" t="str">
        <f>IF(SUM(N17:$P17)&gt;0,"",IF(AND($M17=Q$5,SUM(Q$6:Q16)&lt;Q$4),1,""))</f>
        <v/>
      </c>
    </row>
    <row r="18" spans="1:17" ht="15.75" hidden="1" x14ac:dyDescent="0.2">
      <c r="A18" s="7">
        <v>13</v>
      </c>
      <c r="B18" s="7">
        <v>15</v>
      </c>
      <c r="C18" s="8"/>
      <c r="D18" s="9" t="s">
        <v>94</v>
      </c>
      <c r="E18" s="7">
        <v>1422</v>
      </c>
      <c r="F18" s="8" t="s">
        <v>10</v>
      </c>
      <c r="G18" s="9" t="s">
        <v>95</v>
      </c>
      <c r="H18" s="8" t="s">
        <v>11</v>
      </c>
      <c r="I18" s="8" t="s">
        <v>150</v>
      </c>
      <c r="J18" s="8" t="s">
        <v>146</v>
      </c>
      <c r="K18" s="8" t="s">
        <v>46</v>
      </c>
      <c r="L18">
        <f t="shared" si="0"/>
        <v>13</v>
      </c>
      <c r="M18" s="12" t="str">
        <f>IF(LEFT(G18,1)="B","B",IF(LEFT(G18,1)="G","G",VLOOKUP(D18,Open_Girls_check!A:B,2,FALSE)))</f>
        <v>B</v>
      </c>
      <c r="N18" s="13"/>
      <c r="O18" s="12">
        <f>IF(SUM($N18:N18)&gt;0,"",IF(AND($L18&lt;=O$5,SUM(O$6:O17)&lt;O$4),1,""))</f>
        <v>1</v>
      </c>
      <c r="P18" s="12" t="str">
        <f>IF(SUM($N18:O18)&gt;0,"",IF(AND($L18&lt;=P$5,SUM(P$6:P17)&lt;P$4),1,""))</f>
        <v/>
      </c>
      <c r="Q18" s="12" t="str">
        <f>IF(SUM(N18:$P18)&gt;0,"",IF(AND($M18=Q$5,SUM(Q$6:Q17)&lt;Q$4),1,""))</f>
        <v/>
      </c>
    </row>
    <row r="19" spans="1:17" ht="15.75" hidden="1" x14ac:dyDescent="0.2">
      <c r="A19" s="7">
        <v>14</v>
      </c>
      <c r="B19" s="7">
        <v>4</v>
      </c>
      <c r="C19" s="8"/>
      <c r="D19" s="9" t="s">
        <v>190</v>
      </c>
      <c r="E19" s="7">
        <v>1677</v>
      </c>
      <c r="F19" s="8" t="s">
        <v>10</v>
      </c>
      <c r="G19" s="9"/>
      <c r="H19" s="8" t="s">
        <v>96</v>
      </c>
      <c r="I19" s="8" t="s">
        <v>132</v>
      </c>
      <c r="J19" s="8" t="s">
        <v>141</v>
      </c>
      <c r="K19" s="8" t="s">
        <v>46</v>
      </c>
      <c r="L19">
        <f t="shared" si="0"/>
        <v>99</v>
      </c>
      <c r="M19" s="12" t="str">
        <f>IF(LEFT(G19,1)="B","B",IF(LEFT(G19,1)="G","G",VLOOKUP(D19,Open_Girls_check!A:B,2,FALSE)))</f>
        <v>B</v>
      </c>
      <c r="N19" s="13"/>
      <c r="O19" s="12" t="str">
        <f>IF(SUM($N19:N19)&gt;0,"",IF(AND($L19&lt;=O$5,SUM(O$6:O18)&lt;O$4),1,""))</f>
        <v/>
      </c>
      <c r="P19" s="12" t="str">
        <f>IF(SUM($N19:O19)&gt;0,"",IF(AND($L19&lt;=P$5,SUM(P$6:P18)&lt;P$4),1,""))</f>
        <v/>
      </c>
      <c r="Q19" s="12" t="str">
        <f>IF(SUM(N19:$P19)&gt;0,"",IF(AND($M19=Q$5,SUM(Q$6:Q18)&lt;Q$4),1,""))</f>
        <v/>
      </c>
    </row>
    <row r="20" spans="1:17" ht="15.75" hidden="1" x14ac:dyDescent="0.2">
      <c r="A20" s="7">
        <v>15</v>
      </c>
      <c r="B20" s="7">
        <v>30</v>
      </c>
      <c r="C20" s="8"/>
      <c r="D20" s="9" t="s">
        <v>75</v>
      </c>
      <c r="E20" s="7">
        <v>1224</v>
      </c>
      <c r="F20" s="8" t="s">
        <v>10</v>
      </c>
      <c r="G20" s="9" t="s">
        <v>15</v>
      </c>
      <c r="H20" s="8" t="s">
        <v>96</v>
      </c>
      <c r="I20" s="8" t="s">
        <v>132</v>
      </c>
      <c r="J20" s="8" t="s">
        <v>320</v>
      </c>
      <c r="K20" s="8" t="s">
        <v>46</v>
      </c>
      <c r="L20">
        <f t="shared" si="0"/>
        <v>11</v>
      </c>
      <c r="M20" s="12" t="str">
        <f>IF(LEFT(G20,1)="B","B",IF(LEFT(G20,1)="G","G",VLOOKUP(D20,Open_Girls_check!A:B,2,FALSE)))</f>
        <v>B</v>
      </c>
      <c r="N20" s="13"/>
      <c r="O20" s="12">
        <f>IF(SUM($N20:N20)&gt;0,"",IF(AND($L20&lt;=O$5,SUM(O$6:O19)&lt;O$4),1,""))</f>
        <v>1</v>
      </c>
      <c r="P20" s="12" t="str">
        <f>IF(SUM($N20:O20)&gt;0,"",IF(AND($L20&lt;=P$5,SUM(P$6:P19)&lt;P$4),1,""))</f>
        <v/>
      </c>
      <c r="Q20" s="12" t="str">
        <f>IF(SUM(N20:$P20)&gt;0,"",IF(AND($M20=Q$5,SUM(Q$6:Q19)&lt;Q$4),1,""))</f>
        <v/>
      </c>
    </row>
    <row r="21" spans="1:17" ht="15.75" hidden="1" x14ac:dyDescent="0.2">
      <c r="A21" s="7">
        <v>16</v>
      </c>
      <c r="B21" s="7">
        <v>17</v>
      </c>
      <c r="C21" s="8"/>
      <c r="D21" s="9" t="s">
        <v>182</v>
      </c>
      <c r="E21" s="7">
        <v>1403</v>
      </c>
      <c r="F21" s="8" t="s">
        <v>10</v>
      </c>
      <c r="G21" s="9"/>
      <c r="H21" s="8" t="s">
        <v>96</v>
      </c>
      <c r="I21" s="8" t="s">
        <v>143</v>
      </c>
      <c r="J21" s="8" t="s">
        <v>162</v>
      </c>
      <c r="K21" s="8" t="s">
        <v>46</v>
      </c>
      <c r="L21">
        <f t="shared" si="0"/>
        <v>99</v>
      </c>
      <c r="M21" s="12" t="str">
        <f>IF(LEFT(G21,1)="B","B",IF(LEFT(G21,1)="G","G",VLOOKUP(D21,Open_Girls_check!A:B,2,FALSE)))</f>
        <v>B</v>
      </c>
      <c r="N21" s="13"/>
      <c r="O21" s="12" t="str">
        <f>IF(SUM($N21:N21)&gt;0,"",IF(AND($L21&lt;=O$5,SUM(O$6:O20)&lt;O$4),1,""))</f>
        <v/>
      </c>
      <c r="P21" s="12" t="str">
        <f>IF(SUM($N21:O21)&gt;0,"",IF(AND($L21&lt;=P$5,SUM(P$6:P20)&lt;P$4),1,""))</f>
        <v/>
      </c>
      <c r="Q21" s="12" t="str">
        <f>IF(SUM(N21:$P21)&gt;0,"",IF(AND($M21=Q$5,SUM(Q$6:Q20)&lt;Q$4),1,""))</f>
        <v/>
      </c>
    </row>
    <row r="22" spans="1:17" ht="15.75" hidden="1" x14ac:dyDescent="0.2">
      <c r="A22" s="7">
        <v>17</v>
      </c>
      <c r="B22" s="7">
        <v>21</v>
      </c>
      <c r="C22" s="8"/>
      <c r="D22" s="9" t="s">
        <v>62</v>
      </c>
      <c r="E22" s="7">
        <v>1351</v>
      </c>
      <c r="F22" s="8" t="s">
        <v>10</v>
      </c>
      <c r="G22" s="9"/>
      <c r="H22" s="8" t="s">
        <v>96</v>
      </c>
      <c r="I22" s="8" t="s">
        <v>152</v>
      </c>
      <c r="J22" s="8" t="s">
        <v>313</v>
      </c>
      <c r="K22" s="8" t="s">
        <v>46</v>
      </c>
      <c r="L22">
        <f t="shared" si="0"/>
        <v>99</v>
      </c>
      <c r="M22" s="12" t="str">
        <f>IF(LEFT(G22,1)="B","B",IF(LEFT(G22,1)="G","G",VLOOKUP(D22,Open_Girls_check!A:B,2,FALSE)))</f>
        <v>B</v>
      </c>
      <c r="N22" s="13"/>
      <c r="O22" s="12" t="str">
        <f>IF(SUM($N22:N22)&gt;0,"",IF(AND($L22&lt;=O$5,SUM(O$6:O21)&lt;O$4),1,""))</f>
        <v/>
      </c>
      <c r="P22" s="12" t="str">
        <f>IF(SUM($N22:O22)&gt;0,"",IF(AND($L22&lt;=P$5,SUM(P$6:P21)&lt;P$4),1,""))</f>
        <v/>
      </c>
      <c r="Q22" s="12" t="str">
        <f>IF(SUM(N22:$P22)&gt;0,"",IF(AND($M22=Q$5,SUM(Q$6:Q21)&lt;Q$4),1,""))</f>
        <v/>
      </c>
    </row>
    <row r="23" spans="1:17" ht="15.75" hidden="1" x14ac:dyDescent="0.2">
      <c r="A23" s="7">
        <v>18</v>
      </c>
      <c r="B23" s="7">
        <v>45</v>
      </c>
      <c r="C23" s="8"/>
      <c r="D23" s="9" t="s">
        <v>197</v>
      </c>
      <c r="E23" s="7">
        <v>1134</v>
      </c>
      <c r="F23" s="8" t="s">
        <v>10</v>
      </c>
      <c r="G23" s="9" t="s">
        <v>103</v>
      </c>
      <c r="H23" s="8" t="s">
        <v>96</v>
      </c>
      <c r="I23" s="8" t="s">
        <v>145</v>
      </c>
      <c r="J23" s="8" t="s">
        <v>320</v>
      </c>
      <c r="K23" s="8" t="s">
        <v>46</v>
      </c>
      <c r="L23">
        <f t="shared" si="0"/>
        <v>14</v>
      </c>
      <c r="M23" s="12" t="str">
        <f>IF(LEFT(G23,1)="B","B",IF(LEFT(G23,1)="G","G",VLOOKUP(D23,Open_Girls_check!A:B,2,FALSE)))</f>
        <v>B</v>
      </c>
      <c r="N23" s="13"/>
      <c r="O23" s="12">
        <f>IF(SUM($N23:N23)&gt;0,"",IF(AND($L23&lt;=O$5,SUM(O$6:O22)&lt;O$4),1,""))</f>
        <v>1</v>
      </c>
      <c r="P23" s="12" t="str">
        <f>IF(SUM($N23:O23)&gt;0,"",IF(AND($L23&lt;=P$5,SUM(P$6:P22)&lt;P$4),1,""))</f>
        <v/>
      </c>
      <c r="Q23" s="12" t="str">
        <f>IF(SUM(N23:$P23)&gt;0,"",IF(AND($M23=Q$5,SUM(Q$6:Q22)&lt;Q$4),1,""))</f>
        <v/>
      </c>
    </row>
    <row r="24" spans="1:17" ht="15.75" hidden="1" x14ac:dyDescent="0.2">
      <c r="A24" s="7">
        <v>19</v>
      </c>
      <c r="B24" s="7">
        <v>9</v>
      </c>
      <c r="C24" s="8"/>
      <c r="D24" s="9" t="s">
        <v>191</v>
      </c>
      <c r="E24" s="7">
        <v>1597</v>
      </c>
      <c r="F24" s="8" t="s">
        <v>10</v>
      </c>
      <c r="G24" s="9"/>
      <c r="H24" s="8" t="s">
        <v>96</v>
      </c>
      <c r="I24" s="8" t="s">
        <v>145</v>
      </c>
      <c r="J24" s="8" t="s">
        <v>93</v>
      </c>
      <c r="K24" s="8" t="s">
        <v>46</v>
      </c>
      <c r="L24">
        <f t="shared" si="0"/>
        <v>99</v>
      </c>
      <c r="M24" s="12" t="str">
        <f>IF(LEFT(G24,1)="B","B",IF(LEFT(G24,1)="G","G",VLOOKUP(D24,Open_Girls_check!A:B,2,FALSE)))</f>
        <v>B</v>
      </c>
      <c r="N24" s="13"/>
      <c r="O24" s="12" t="str">
        <f>IF(SUM($N24:N24)&gt;0,"",IF(AND($L24&lt;=O$5,SUM(O$6:O23)&lt;O$4),1,""))</f>
        <v/>
      </c>
      <c r="P24" s="12" t="str">
        <f>IF(SUM($N24:O24)&gt;0,"",IF(AND($L24&lt;=P$5,SUM(P$6:P23)&lt;P$4),1,""))</f>
        <v/>
      </c>
      <c r="Q24" s="12" t="str">
        <f>IF(SUM(N24:$P24)&gt;0,"",IF(AND($M24=Q$5,SUM(Q$6:Q23)&lt;Q$4),1,""))</f>
        <v/>
      </c>
    </row>
    <row r="25" spans="1:17" ht="15.75" hidden="1" x14ac:dyDescent="0.2">
      <c r="A25" s="7">
        <v>20</v>
      </c>
      <c r="B25" s="7">
        <v>83</v>
      </c>
      <c r="C25" s="8"/>
      <c r="D25" s="9" t="s">
        <v>185</v>
      </c>
      <c r="E25" s="7">
        <v>0</v>
      </c>
      <c r="F25" s="8" t="s">
        <v>10</v>
      </c>
      <c r="G25" s="9"/>
      <c r="H25" s="8" t="s">
        <v>96</v>
      </c>
      <c r="I25" s="8" t="s">
        <v>131</v>
      </c>
      <c r="J25" s="8" t="s">
        <v>148</v>
      </c>
      <c r="K25" s="8" t="s">
        <v>46</v>
      </c>
      <c r="L25">
        <f t="shared" si="0"/>
        <v>99</v>
      </c>
      <c r="M25" s="12" t="str">
        <f>IF(LEFT(G25,1)="B","B",IF(LEFT(G25,1)="G","G",VLOOKUP(D25,Open_Girls_check!A:B,2,FALSE)))</f>
        <v>B</v>
      </c>
      <c r="N25" s="13"/>
      <c r="O25" s="12" t="str">
        <f>IF(SUM($N25:N25)&gt;0,"",IF(AND($L25&lt;=O$5,SUM(O$6:O24)&lt;O$4),1,""))</f>
        <v/>
      </c>
      <c r="P25" s="12" t="str">
        <f>IF(SUM($N25:O25)&gt;0,"",IF(AND($L25&lt;=P$5,SUM(P$6:P24)&lt;P$4),1,""))</f>
        <v/>
      </c>
      <c r="Q25" s="12" t="str">
        <f>IF(SUM(N25:$P25)&gt;0,"",IF(AND($M25=Q$5,SUM(Q$6:Q24)&lt;Q$4),1,""))</f>
        <v/>
      </c>
    </row>
    <row r="26" spans="1:17" ht="15.75" hidden="1" x14ac:dyDescent="0.2">
      <c r="A26" s="7">
        <v>21</v>
      </c>
      <c r="B26" s="7">
        <v>6</v>
      </c>
      <c r="C26" s="8"/>
      <c r="D26" s="9" t="s">
        <v>181</v>
      </c>
      <c r="E26" s="7">
        <v>1618</v>
      </c>
      <c r="F26" s="8" t="s">
        <v>10</v>
      </c>
      <c r="G26" s="9"/>
      <c r="H26" s="8" t="s">
        <v>96</v>
      </c>
      <c r="I26" s="8" t="s">
        <v>150</v>
      </c>
      <c r="J26" s="8" t="s">
        <v>162</v>
      </c>
      <c r="K26" s="8" t="s">
        <v>46</v>
      </c>
      <c r="L26">
        <f t="shared" si="0"/>
        <v>99</v>
      </c>
      <c r="M26" s="12" t="str">
        <f>IF(LEFT(G26,1)="B","B",IF(LEFT(G26,1)="G","G",VLOOKUP(D26,Open_Girls_check!A:B,2,FALSE)))</f>
        <v>B</v>
      </c>
      <c r="N26" s="13"/>
      <c r="O26" s="12" t="str">
        <f>IF(SUM($N26:N26)&gt;0,"",IF(AND($L26&lt;=O$5,SUM(O$6:O25)&lt;O$4),1,""))</f>
        <v/>
      </c>
      <c r="P26" s="12" t="str">
        <f>IF(SUM($N26:O26)&gt;0,"",IF(AND($L26&lt;=P$5,SUM(P$6:P25)&lt;P$4),1,""))</f>
        <v/>
      </c>
      <c r="Q26" s="12" t="str">
        <f>IF(SUM(N26:$P26)&gt;0,"",IF(AND($M26=Q$5,SUM(Q$6:Q25)&lt;Q$4),1,""))</f>
        <v/>
      </c>
    </row>
    <row r="27" spans="1:17" ht="15.75" hidden="1" x14ac:dyDescent="0.2">
      <c r="A27" s="7">
        <v>22</v>
      </c>
      <c r="B27" s="7">
        <v>84</v>
      </c>
      <c r="C27" s="8"/>
      <c r="D27" s="9" t="s">
        <v>194</v>
      </c>
      <c r="E27" s="7">
        <v>0</v>
      </c>
      <c r="F27" s="8" t="s">
        <v>10</v>
      </c>
      <c r="G27" s="9"/>
      <c r="H27" s="8" t="s">
        <v>96</v>
      </c>
      <c r="I27" s="8" t="s">
        <v>133</v>
      </c>
      <c r="J27" s="8" t="s">
        <v>147</v>
      </c>
      <c r="K27" s="8" t="s">
        <v>46</v>
      </c>
      <c r="L27">
        <f t="shared" si="0"/>
        <v>99</v>
      </c>
      <c r="M27" s="12" t="str">
        <f>IF(LEFT(G27,1)="B","B",IF(LEFT(G27,1)="G","G",VLOOKUP(D27,Open_Girls_check!A:B,2,FALSE)))</f>
        <v>B</v>
      </c>
      <c r="N27" s="13"/>
      <c r="O27" s="12" t="str">
        <f>IF(SUM($N27:N27)&gt;0,"",IF(AND($L27&lt;=O$5,SUM(O$6:O26)&lt;O$4),1,""))</f>
        <v/>
      </c>
      <c r="P27" s="12" t="str">
        <f>IF(SUM($N27:O27)&gt;0,"",IF(AND($L27&lt;=P$5,SUM(P$6:P26)&lt;P$4),1,""))</f>
        <v/>
      </c>
      <c r="Q27" s="12" t="str">
        <f>IF(SUM(N27:$P27)&gt;0,"",IF(AND($M27=Q$5,SUM(Q$6:Q26)&lt;Q$4),1,""))</f>
        <v/>
      </c>
    </row>
    <row r="28" spans="1:17" ht="15.75" hidden="1" x14ac:dyDescent="0.2">
      <c r="A28" s="7">
        <v>23</v>
      </c>
      <c r="B28" s="7">
        <v>11</v>
      </c>
      <c r="C28" s="8"/>
      <c r="D28" s="9" t="s">
        <v>58</v>
      </c>
      <c r="E28" s="7">
        <v>1519</v>
      </c>
      <c r="F28" s="8" t="s">
        <v>10</v>
      </c>
      <c r="G28" s="9"/>
      <c r="H28" s="8" t="s">
        <v>96</v>
      </c>
      <c r="I28" s="8" t="s">
        <v>156</v>
      </c>
      <c r="J28" s="8" t="s">
        <v>147</v>
      </c>
      <c r="K28" s="8" t="s">
        <v>46</v>
      </c>
      <c r="L28">
        <f t="shared" si="0"/>
        <v>99</v>
      </c>
      <c r="M28" s="12" t="str">
        <f>IF(LEFT(G28,1)="B","B",IF(LEFT(G28,1)="G","G",VLOOKUP(D28,Open_Girls_check!A:B,2,FALSE)))</f>
        <v>B</v>
      </c>
      <c r="N28" s="13"/>
      <c r="O28" s="12" t="str">
        <f>IF(SUM($N28:N28)&gt;0,"",IF(AND($L28&lt;=O$5,SUM(O$6:O27)&lt;O$4),1,""))</f>
        <v/>
      </c>
      <c r="P28" s="12" t="str">
        <f>IF(SUM($N28:O28)&gt;0,"",IF(AND($L28&lt;=P$5,SUM(P$6:P27)&lt;P$4),1,""))</f>
        <v/>
      </c>
      <c r="Q28" s="12" t="str">
        <f>IF(SUM(N28:$P28)&gt;0,"",IF(AND($M28=Q$5,SUM(Q$6:Q27)&lt;Q$4),1,""))</f>
        <v/>
      </c>
    </row>
    <row r="29" spans="1:17" ht="15.75" hidden="1" x14ac:dyDescent="0.2">
      <c r="A29" s="7">
        <v>24</v>
      </c>
      <c r="B29" s="7">
        <v>19</v>
      </c>
      <c r="C29" s="8"/>
      <c r="D29" s="9" t="s">
        <v>184</v>
      </c>
      <c r="E29" s="7">
        <v>1386</v>
      </c>
      <c r="F29" s="8" t="s">
        <v>10</v>
      </c>
      <c r="G29" s="9"/>
      <c r="H29" s="8" t="s">
        <v>14</v>
      </c>
      <c r="I29" s="8" t="s">
        <v>132</v>
      </c>
      <c r="J29" s="8" t="s">
        <v>312</v>
      </c>
      <c r="K29" s="8" t="s">
        <v>46</v>
      </c>
      <c r="L29">
        <f t="shared" si="0"/>
        <v>99</v>
      </c>
      <c r="M29" s="12" t="str">
        <f>IF(LEFT(G29,1)="B","B",IF(LEFT(G29,1)="G","G",VLOOKUP(D29,Open_Girls_check!A:B,2,FALSE)))</f>
        <v>B</v>
      </c>
      <c r="N29" s="13"/>
      <c r="O29" s="12" t="str">
        <f>IF(SUM($N29:N29)&gt;0,"",IF(AND($L29&lt;=O$5,SUM(O$6:O28)&lt;O$4),1,""))</f>
        <v/>
      </c>
      <c r="P29" s="12" t="str">
        <f>IF(SUM($N29:O29)&gt;0,"",IF(AND($L29&lt;=P$5,SUM(P$6:P28)&lt;P$4),1,""))</f>
        <v/>
      </c>
      <c r="Q29" s="12" t="str">
        <f>IF(SUM(N29:$P29)&gt;0,"",IF(AND($M29=Q$5,SUM(Q$6:Q28)&lt;Q$4),1,""))</f>
        <v/>
      </c>
    </row>
    <row r="30" spans="1:17" ht="15.75" hidden="1" x14ac:dyDescent="0.2">
      <c r="A30" s="7">
        <v>25</v>
      </c>
      <c r="B30" s="7">
        <v>49</v>
      </c>
      <c r="C30" s="8"/>
      <c r="D30" s="9" t="s">
        <v>59</v>
      </c>
      <c r="E30" s="7">
        <v>1116</v>
      </c>
      <c r="F30" s="8" t="s">
        <v>10</v>
      </c>
      <c r="G30" s="9" t="s">
        <v>57</v>
      </c>
      <c r="H30" s="8" t="s">
        <v>14</v>
      </c>
      <c r="I30" s="8" t="s">
        <v>149</v>
      </c>
      <c r="J30" s="8" t="s">
        <v>312</v>
      </c>
      <c r="K30" s="8" t="s">
        <v>46</v>
      </c>
      <c r="L30">
        <f t="shared" si="0"/>
        <v>12</v>
      </c>
      <c r="M30" s="12" t="str">
        <f>IF(LEFT(G30,1)="B","B",IF(LEFT(G30,1)="G","G",VLOOKUP(D30,Open_Girls_check!A:B,2,FALSE)))</f>
        <v>B</v>
      </c>
      <c r="N30" s="13"/>
      <c r="O30" s="12">
        <f>IF(SUM($N30:N30)&gt;0,"",IF(AND($L30&lt;=O$5,SUM(O$6:O29)&lt;O$4),1,""))</f>
        <v>1</v>
      </c>
      <c r="P30" s="12" t="str">
        <f>IF(SUM($N30:O30)&gt;0,"",IF(AND($L30&lt;=P$5,SUM(P$6:P29)&lt;P$4),1,""))</f>
        <v/>
      </c>
      <c r="Q30" s="12" t="str">
        <f>IF(SUM(N30:$P30)&gt;0,"",IF(AND($M30=Q$5,SUM(Q$6:Q29)&lt;Q$4),1,""))</f>
        <v/>
      </c>
    </row>
    <row r="31" spans="1:17" ht="15.75" hidden="1" x14ac:dyDescent="0.2">
      <c r="A31" s="7">
        <v>26</v>
      </c>
      <c r="B31" s="7">
        <v>18</v>
      </c>
      <c r="C31" s="8"/>
      <c r="D31" s="9" t="s">
        <v>67</v>
      </c>
      <c r="E31" s="7">
        <v>1397</v>
      </c>
      <c r="F31" s="8" t="s">
        <v>10</v>
      </c>
      <c r="G31" s="9" t="s">
        <v>15</v>
      </c>
      <c r="H31" s="8" t="s">
        <v>14</v>
      </c>
      <c r="I31" s="8" t="s">
        <v>128</v>
      </c>
      <c r="J31" s="8" t="s">
        <v>151</v>
      </c>
      <c r="K31" s="8" t="s">
        <v>46</v>
      </c>
      <c r="L31">
        <f t="shared" si="0"/>
        <v>11</v>
      </c>
      <c r="M31" s="12" t="str">
        <f>IF(LEFT(G31,1)="B","B",IF(LEFT(G31,1)="G","G",VLOOKUP(D31,Open_Girls_check!A:B,2,FALSE)))</f>
        <v>B</v>
      </c>
      <c r="N31" s="13"/>
      <c r="O31" s="12">
        <f>IF(SUM($N31:N31)&gt;0,"",IF(AND($L31&lt;=O$5,SUM(O$6:O30)&lt;O$4),1,""))</f>
        <v>1</v>
      </c>
      <c r="P31" s="12" t="str">
        <f>IF(SUM($N31:O31)&gt;0,"",IF(AND($L31&lt;=P$5,SUM(P$6:P30)&lt;P$4),1,""))</f>
        <v/>
      </c>
      <c r="Q31" s="12" t="str">
        <f>IF(SUM(N31:$P31)&gt;0,"",IF(AND($M31=Q$5,SUM(Q$6:Q30)&lt;Q$4),1,""))</f>
        <v/>
      </c>
    </row>
    <row r="32" spans="1:17" ht="15.75" hidden="1" x14ac:dyDescent="0.2">
      <c r="A32" s="7">
        <v>27</v>
      </c>
      <c r="B32" s="7">
        <v>25</v>
      </c>
      <c r="C32" s="8"/>
      <c r="D32" s="9" t="s">
        <v>196</v>
      </c>
      <c r="E32" s="7">
        <v>1259</v>
      </c>
      <c r="F32" s="8" t="s">
        <v>10</v>
      </c>
      <c r="G32" s="9"/>
      <c r="H32" s="8" t="s">
        <v>14</v>
      </c>
      <c r="I32" s="8" t="s">
        <v>152</v>
      </c>
      <c r="J32" s="8" t="s">
        <v>312</v>
      </c>
      <c r="K32" s="8" t="s">
        <v>46</v>
      </c>
      <c r="L32">
        <f t="shared" si="0"/>
        <v>99</v>
      </c>
      <c r="M32" s="12" t="str">
        <f>IF(LEFT(G32,1)="B","B",IF(LEFT(G32,1)="G","G",VLOOKUP(D32,Open_Girls_check!A:B,2,FALSE)))</f>
        <v>B</v>
      </c>
      <c r="N32" s="13"/>
      <c r="O32" s="12" t="str">
        <f>IF(SUM($N32:N32)&gt;0,"",IF(AND($L32&lt;=O$5,SUM(O$6:O31)&lt;O$4),1,""))</f>
        <v/>
      </c>
      <c r="P32" s="12" t="str">
        <f>IF(SUM($N32:O32)&gt;0,"",IF(AND($L32&lt;=P$5,SUM(P$6:P31)&lt;P$4),1,""))</f>
        <v/>
      </c>
      <c r="Q32" s="12" t="str">
        <f>IF(SUM(N32:$P32)&gt;0,"",IF(AND($M32=Q$5,SUM(Q$6:Q31)&lt;Q$4),1,""))</f>
        <v/>
      </c>
    </row>
    <row r="33" spans="1:17" ht="15.75" hidden="1" x14ac:dyDescent="0.2">
      <c r="A33" s="7">
        <v>28</v>
      </c>
      <c r="B33" s="7">
        <v>72</v>
      </c>
      <c r="C33" s="8"/>
      <c r="D33" s="9" t="s">
        <v>212</v>
      </c>
      <c r="E33" s="7">
        <v>1016</v>
      </c>
      <c r="F33" s="8" t="s">
        <v>10</v>
      </c>
      <c r="G33" s="9" t="s">
        <v>113</v>
      </c>
      <c r="H33" s="8" t="s">
        <v>14</v>
      </c>
      <c r="I33" s="8" t="s">
        <v>131</v>
      </c>
      <c r="J33" s="8" t="s">
        <v>151</v>
      </c>
      <c r="K33" s="8" t="s">
        <v>46</v>
      </c>
      <c r="L33">
        <f t="shared" si="0"/>
        <v>16</v>
      </c>
      <c r="M33" s="12" t="str">
        <f>IF(LEFT(G33,1)="B","B",IF(LEFT(G33,1)="G","G",VLOOKUP(D33,Open_Girls_check!A:B,2,FALSE)))</f>
        <v>B</v>
      </c>
      <c r="N33" s="13"/>
      <c r="O33" s="12">
        <f>IF(SUM($N33:N33)&gt;0,"",IF(AND($L33&lt;=O$5,SUM(O$6:O32)&lt;O$4),1,""))</f>
        <v>1</v>
      </c>
      <c r="P33" s="12" t="str">
        <f>IF(SUM($N33:O33)&gt;0,"",IF(AND($L33&lt;=P$5,SUM(P$6:P32)&lt;P$4),1,""))</f>
        <v/>
      </c>
      <c r="Q33" s="12" t="str">
        <f>IF(SUM(N33:$P33)&gt;0,"",IF(AND($M33=Q$5,SUM(Q$6:Q32)&lt;Q$4),1,""))</f>
        <v/>
      </c>
    </row>
    <row r="34" spans="1:17" ht="15.75" hidden="1" x14ac:dyDescent="0.2">
      <c r="A34" s="7">
        <v>29</v>
      </c>
      <c r="B34" s="7">
        <v>57</v>
      </c>
      <c r="C34" s="8"/>
      <c r="D34" s="9" t="s">
        <v>200</v>
      </c>
      <c r="E34" s="7">
        <v>1076</v>
      </c>
      <c r="F34" s="8" t="s">
        <v>10</v>
      </c>
      <c r="G34" s="9" t="s">
        <v>57</v>
      </c>
      <c r="H34" s="8" t="s">
        <v>14</v>
      </c>
      <c r="I34" s="8" t="s">
        <v>150</v>
      </c>
      <c r="J34" s="8" t="s">
        <v>321</v>
      </c>
      <c r="K34" s="8" t="s">
        <v>46</v>
      </c>
      <c r="L34">
        <f t="shared" si="0"/>
        <v>12</v>
      </c>
      <c r="M34" s="12" t="str">
        <f>IF(LEFT(G34,1)="B","B",IF(LEFT(G34,1)="G","G",VLOOKUP(D34,Open_Girls_check!A:B,2,FALSE)))</f>
        <v>B</v>
      </c>
      <c r="N34" s="13"/>
      <c r="O34" s="12">
        <f>IF(SUM($N34:N34)&gt;0,"",IF(AND($L34&lt;=O$5,SUM(O$6:O33)&lt;O$4),1,""))</f>
        <v>1</v>
      </c>
      <c r="P34" s="12" t="str">
        <f>IF(SUM($N34:O34)&gt;0,"",IF(AND($L34&lt;=P$5,SUM(P$6:P33)&lt;P$4),1,""))</f>
        <v/>
      </c>
      <c r="Q34" s="12" t="str">
        <f>IF(SUM(N34:$P34)&gt;0,"",IF(AND($M34=Q$5,SUM(Q$6:Q33)&lt;Q$4),1,""))</f>
        <v/>
      </c>
    </row>
    <row r="35" spans="1:17" ht="15.75" hidden="1" x14ac:dyDescent="0.2">
      <c r="A35" s="7">
        <v>30</v>
      </c>
      <c r="B35" s="7">
        <v>92</v>
      </c>
      <c r="C35" s="8"/>
      <c r="D35" s="9" t="s">
        <v>189</v>
      </c>
      <c r="E35" s="7">
        <v>0</v>
      </c>
      <c r="F35" s="8" t="s">
        <v>10</v>
      </c>
      <c r="G35" s="9"/>
      <c r="H35" s="8" t="s">
        <v>14</v>
      </c>
      <c r="I35" s="8" t="s">
        <v>135</v>
      </c>
      <c r="J35" s="8" t="s">
        <v>155</v>
      </c>
      <c r="K35" s="8" t="s">
        <v>46</v>
      </c>
      <c r="L35">
        <f t="shared" si="0"/>
        <v>99</v>
      </c>
      <c r="M35" s="12" t="str">
        <f>IF(LEFT(G35,1)="B","B",IF(LEFT(G35,1)="G","G",VLOOKUP(D35,Open_Girls_check!A:B,2,FALSE)))</f>
        <v>B</v>
      </c>
      <c r="N35" s="13"/>
      <c r="O35" s="12" t="str">
        <f>IF(SUM($N35:N35)&gt;0,"",IF(AND($L35&lt;=O$5,SUM(O$6:O34)&lt;O$4),1,""))</f>
        <v/>
      </c>
      <c r="P35" s="12" t="str">
        <f>IF(SUM($N35:O35)&gt;0,"",IF(AND($L35&lt;=P$5,SUM(P$6:P34)&lt;P$4),1,""))</f>
        <v/>
      </c>
      <c r="Q35" s="12" t="str">
        <f>IF(SUM(N35:$P35)&gt;0,"",IF(AND($M35=Q$5,SUM(Q$6:Q34)&lt;Q$4),1,""))</f>
        <v/>
      </c>
    </row>
    <row r="36" spans="1:17" ht="15.75" hidden="1" x14ac:dyDescent="0.2">
      <c r="A36" s="7">
        <v>31</v>
      </c>
      <c r="B36" s="7">
        <v>52</v>
      </c>
      <c r="C36" s="8"/>
      <c r="D36" s="9" t="s">
        <v>217</v>
      </c>
      <c r="E36" s="7">
        <v>1103</v>
      </c>
      <c r="F36" s="8" t="s">
        <v>10</v>
      </c>
      <c r="G36" s="9" t="s">
        <v>27</v>
      </c>
      <c r="H36" s="8" t="s">
        <v>14</v>
      </c>
      <c r="I36" s="8" t="s">
        <v>135</v>
      </c>
      <c r="J36" s="8" t="s">
        <v>110</v>
      </c>
      <c r="K36" s="8" t="s">
        <v>46</v>
      </c>
      <c r="L36">
        <f t="shared" si="0"/>
        <v>9</v>
      </c>
      <c r="M36" s="12" t="str">
        <f>IF(LEFT(G36,1)="B","B",IF(LEFT(G36,1)="G","G",VLOOKUP(D36,Open_Girls_check!A:B,2,FALSE)))</f>
        <v>B</v>
      </c>
      <c r="N36" s="13"/>
      <c r="O36" s="12">
        <f>IF(SUM($N36:N36)&gt;0,"",IF(AND($L36&lt;=O$5,SUM(O$6:O35)&lt;O$4),1,""))</f>
        <v>1</v>
      </c>
      <c r="P36" s="12" t="str">
        <f>IF(SUM($N36:O36)&gt;0,"",IF(AND($L36&lt;=P$5,SUM(P$6:P35)&lt;P$4),1,""))</f>
        <v/>
      </c>
      <c r="Q36" s="12" t="str">
        <f>IF(SUM(N36:$P36)&gt;0,"",IF(AND($M36=Q$5,SUM(Q$6:Q35)&lt;Q$4),1,""))</f>
        <v/>
      </c>
    </row>
    <row r="37" spans="1:17" ht="15.75" hidden="1" x14ac:dyDescent="0.2">
      <c r="A37" s="7">
        <v>32</v>
      </c>
      <c r="B37" s="7">
        <v>54</v>
      </c>
      <c r="C37" s="8"/>
      <c r="D37" s="9" t="s">
        <v>203</v>
      </c>
      <c r="E37" s="7">
        <v>1094</v>
      </c>
      <c r="F37" s="8" t="s">
        <v>10</v>
      </c>
      <c r="G37" s="9" t="s">
        <v>12</v>
      </c>
      <c r="H37" s="8" t="s">
        <v>14</v>
      </c>
      <c r="I37" s="8" t="s">
        <v>133</v>
      </c>
      <c r="J37" s="8" t="s">
        <v>314</v>
      </c>
      <c r="K37" s="8" t="s">
        <v>46</v>
      </c>
      <c r="L37">
        <f t="shared" si="0"/>
        <v>8</v>
      </c>
      <c r="M37" s="12" t="str">
        <f>IF(LEFT(G37,1)="B","B",IF(LEFT(G37,1)="G","G",VLOOKUP(D37,Open_Girls_check!A:B,2,FALSE)))</f>
        <v>B</v>
      </c>
      <c r="N37" s="13"/>
      <c r="O37" s="12">
        <f>IF(SUM($N37:N37)&gt;0,"",IF(AND($L37&lt;=O$5,SUM(O$6:O36)&lt;O$4),1,""))</f>
        <v>1</v>
      </c>
      <c r="P37" s="12" t="str">
        <f>IF(SUM($N37:O37)&gt;0,"",IF(AND($L37&lt;=P$5,SUM(P$6:P36)&lt;P$4),1,""))</f>
        <v/>
      </c>
      <c r="Q37" s="12" t="str">
        <f>IF(SUM(N37:$P37)&gt;0,"",IF(AND($M37=Q$5,SUM(Q$6:Q36)&lt;Q$4),1,""))</f>
        <v/>
      </c>
    </row>
    <row r="38" spans="1:17" ht="15.75" hidden="1" x14ac:dyDescent="0.2">
      <c r="A38" s="7">
        <v>33</v>
      </c>
      <c r="B38" s="7">
        <v>29</v>
      </c>
      <c r="C38" s="8"/>
      <c r="D38" s="9" t="s">
        <v>183</v>
      </c>
      <c r="E38" s="7">
        <v>1230</v>
      </c>
      <c r="F38" s="8" t="s">
        <v>10</v>
      </c>
      <c r="G38" s="9"/>
      <c r="H38" s="8" t="s">
        <v>14</v>
      </c>
      <c r="I38" s="8" t="s">
        <v>133</v>
      </c>
      <c r="J38" s="8" t="s">
        <v>170</v>
      </c>
      <c r="K38" s="8" t="s">
        <v>46</v>
      </c>
      <c r="L38">
        <f t="shared" si="0"/>
        <v>99</v>
      </c>
      <c r="M38" s="12" t="str">
        <f>IF(LEFT(G38,1)="B","B",IF(LEFT(G38,1)="G","G",VLOOKUP(D38,Open_Girls_check!A:B,2,FALSE)))</f>
        <v>B</v>
      </c>
      <c r="N38" s="13"/>
      <c r="O38" s="12" t="str">
        <f>IF(SUM($N38:N38)&gt;0,"",IF(AND($L38&lt;=O$5,SUM(O$6:O37)&lt;O$4),1,""))</f>
        <v/>
      </c>
      <c r="P38" s="12" t="str">
        <f>IF(SUM($N38:O38)&gt;0,"",IF(AND($L38&lt;=P$5,SUM(P$6:P37)&lt;P$4),1,""))</f>
        <v/>
      </c>
      <c r="Q38" s="12" t="str">
        <f>IF(SUM(N38:$P38)&gt;0,"",IF(AND($M38=Q$5,SUM(Q$6:Q37)&lt;Q$4),1,""))</f>
        <v/>
      </c>
    </row>
    <row r="39" spans="1:17" ht="15.75" hidden="1" x14ac:dyDescent="0.2">
      <c r="A39" s="7">
        <v>34</v>
      </c>
      <c r="B39" s="7">
        <v>32</v>
      </c>
      <c r="C39" s="8"/>
      <c r="D39" s="9" t="s">
        <v>70</v>
      </c>
      <c r="E39" s="7">
        <v>1206</v>
      </c>
      <c r="F39" s="8" t="s">
        <v>10</v>
      </c>
      <c r="G39" s="9" t="s">
        <v>15</v>
      </c>
      <c r="H39" s="8" t="s">
        <v>14</v>
      </c>
      <c r="I39" s="8" t="s">
        <v>136</v>
      </c>
      <c r="J39" s="8" t="s">
        <v>98</v>
      </c>
      <c r="K39" s="8" t="s">
        <v>46</v>
      </c>
      <c r="L39">
        <f t="shared" si="0"/>
        <v>11</v>
      </c>
      <c r="M39" s="12" t="str">
        <f>IF(LEFT(G39,1)="B","B",IF(LEFT(G39,1)="G","G",VLOOKUP(D39,Open_Girls_check!A:B,2,FALSE)))</f>
        <v>B</v>
      </c>
      <c r="N39" s="13"/>
      <c r="O39" s="12">
        <f>IF(SUM($N39:N39)&gt;0,"",IF(AND($L39&lt;=O$5,SUM(O$6:O38)&lt;O$4),1,""))</f>
        <v>1</v>
      </c>
      <c r="P39" s="12" t="str">
        <f>IF(SUM($N39:O39)&gt;0,"",IF(AND($L39&lt;=P$5,SUM(P$6:P38)&lt;P$4),1,""))</f>
        <v/>
      </c>
      <c r="Q39" s="12" t="str">
        <f>IF(SUM(N39:$P39)&gt;0,"",IF(AND($M39=Q$5,SUM(Q$6:Q38)&lt;Q$4),1,""))</f>
        <v/>
      </c>
    </row>
    <row r="40" spans="1:17" ht="15.75" hidden="1" x14ac:dyDescent="0.2">
      <c r="A40" s="7">
        <v>35</v>
      </c>
      <c r="B40" s="7">
        <v>93</v>
      </c>
      <c r="C40" s="8"/>
      <c r="D40" s="9" t="s">
        <v>213</v>
      </c>
      <c r="E40" s="7">
        <v>0</v>
      </c>
      <c r="F40" s="8" t="s">
        <v>10</v>
      </c>
      <c r="G40" s="9"/>
      <c r="H40" s="8" t="s">
        <v>14</v>
      </c>
      <c r="I40" s="8" t="s">
        <v>134</v>
      </c>
      <c r="J40" s="8" t="s">
        <v>322</v>
      </c>
      <c r="K40" s="8" t="s">
        <v>46</v>
      </c>
      <c r="L40">
        <f t="shared" si="0"/>
        <v>99</v>
      </c>
      <c r="M40" s="12" t="str">
        <f>IF(LEFT(G40,1)="B","B",IF(LEFT(G40,1)="G","G",VLOOKUP(D40,Open_Girls_check!A:B,2,FALSE)))</f>
        <v>B</v>
      </c>
      <c r="N40" s="13"/>
      <c r="O40" s="12" t="str">
        <f>IF(SUM($N40:N40)&gt;0,"",IF(AND($L40&lt;=O$5,SUM(O$6:O39)&lt;O$4),1,""))</f>
        <v/>
      </c>
      <c r="P40" s="12" t="str">
        <f>IF(SUM($N40:O40)&gt;0,"",IF(AND($L40&lt;=P$5,SUM(P$6:P39)&lt;P$4),1,""))</f>
        <v/>
      </c>
      <c r="Q40" s="12" t="str">
        <f>IF(SUM(N40:$P40)&gt;0,"",IF(AND($M40=Q$5,SUM(Q$6:Q39)&lt;Q$4),1,""))</f>
        <v/>
      </c>
    </row>
    <row r="41" spans="1:17" ht="15.75" hidden="1" x14ac:dyDescent="0.2">
      <c r="A41" s="7">
        <v>36</v>
      </c>
      <c r="B41" s="7">
        <v>23</v>
      </c>
      <c r="C41" s="8"/>
      <c r="D41" s="9" t="s">
        <v>195</v>
      </c>
      <c r="E41" s="7">
        <v>1292</v>
      </c>
      <c r="F41" s="8" t="s">
        <v>10</v>
      </c>
      <c r="G41" s="9"/>
      <c r="H41" s="8" t="s">
        <v>14</v>
      </c>
      <c r="I41" s="8" t="s">
        <v>158</v>
      </c>
      <c r="J41" s="8" t="s">
        <v>323</v>
      </c>
      <c r="K41" s="8" t="s">
        <v>46</v>
      </c>
      <c r="L41">
        <f t="shared" ref="L41:L99" si="1">IF(G41="",99,VALUE(MID(G41,3,2)))</f>
        <v>99</v>
      </c>
      <c r="M41" s="12" t="str">
        <f>IF(LEFT(G41,1)="B","B",IF(LEFT(G41,1)="G","G",VLOOKUP(D41,Open_Girls_check!A:B,2,FALSE)))</f>
        <v>B</v>
      </c>
      <c r="N41" s="13"/>
      <c r="O41" s="12" t="str">
        <f>IF(SUM($N41:N41)&gt;0,"",IF(AND($L41&lt;=O$5,SUM(O$6:O40)&lt;O$4),1,""))</f>
        <v/>
      </c>
      <c r="P41" s="12" t="str">
        <f>IF(SUM($N41:O41)&gt;0,"",IF(AND($L41&lt;=P$5,SUM(P$6:P40)&lt;P$4),1,""))</f>
        <v/>
      </c>
      <c r="Q41" s="12" t="str">
        <f>IF(SUM(N41:$P41)&gt;0,"",IF(AND($M41=Q$5,SUM(Q$6:Q40)&lt;Q$4),1,""))</f>
        <v/>
      </c>
    </row>
    <row r="42" spans="1:17" ht="15.75" hidden="1" x14ac:dyDescent="0.2">
      <c r="A42" s="7">
        <v>37</v>
      </c>
      <c r="B42" s="7">
        <v>82</v>
      </c>
      <c r="C42" s="8"/>
      <c r="D42" s="9" t="s">
        <v>223</v>
      </c>
      <c r="E42" s="7">
        <v>0</v>
      </c>
      <c r="F42" s="8" t="s">
        <v>10</v>
      </c>
      <c r="G42" s="9" t="s">
        <v>224</v>
      </c>
      <c r="H42" s="8" t="s">
        <v>14</v>
      </c>
      <c r="I42" s="8" t="s">
        <v>107</v>
      </c>
      <c r="J42" s="8" t="s">
        <v>98</v>
      </c>
      <c r="K42" s="8" t="s">
        <v>46</v>
      </c>
      <c r="L42">
        <f t="shared" si="1"/>
        <v>15</v>
      </c>
      <c r="M42" s="12" t="str">
        <f>IF(LEFT(G42,1)="B","B",IF(LEFT(G42,1)="G","G",VLOOKUP(D42,Open_Girls_check!A:B,2,FALSE)))</f>
        <v>G</v>
      </c>
      <c r="N42" s="13"/>
      <c r="O42" s="12">
        <f>IF(SUM($N42:N42)&gt;0,"",IF(AND($L42&lt;=O$5,SUM(O$6:O41)&lt;O$4),1,""))</f>
        <v>1</v>
      </c>
      <c r="P42" s="12" t="str">
        <f>IF(SUM($N42:O42)&gt;0,"",IF(AND($L42&lt;=P$5,SUM(P$6:P41)&lt;P$4),1,""))</f>
        <v/>
      </c>
      <c r="Q42" s="12" t="str">
        <f>IF(SUM(N42:$P42)&gt;0,"",IF(AND($M42=Q$5,SUM(Q$6:Q41)&lt;Q$4),1,""))</f>
        <v/>
      </c>
    </row>
    <row r="43" spans="1:17" ht="15.75" hidden="1" x14ac:dyDescent="0.2">
      <c r="A43" s="7">
        <v>38</v>
      </c>
      <c r="B43" s="7">
        <v>14</v>
      </c>
      <c r="C43" s="8"/>
      <c r="D43" s="9" t="s">
        <v>56</v>
      </c>
      <c r="E43" s="7">
        <v>1438</v>
      </c>
      <c r="F43" s="8" t="s">
        <v>10</v>
      </c>
      <c r="G43" s="9"/>
      <c r="H43" s="8" t="s">
        <v>18</v>
      </c>
      <c r="I43" s="8" t="s">
        <v>132</v>
      </c>
      <c r="J43" s="8" t="s">
        <v>322</v>
      </c>
      <c r="K43" s="8" t="s">
        <v>46</v>
      </c>
      <c r="L43">
        <f t="shared" si="1"/>
        <v>99</v>
      </c>
      <c r="M43" s="12" t="str">
        <f>IF(LEFT(G43,1)="B","B",IF(LEFT(G43,1)="G","G",VLOOKUP(D43,Open_Girls_check!A:B,2,FALSE)))</f>
        <v>B</v>
      </c>
      <c r="N43" s="13"/>
      <c r="O43" s="12" t="str">
        <f>IF(SUM($N43:N43)&gt;0,"",IF(AND($L43&lt;=O$5,SUM(O$6:O42)&lt;O$4),1,""))</f>
        <v/>
      </c>
      <c r="P43" s="12" t="str">
        <f>IF(SUM($N43:O43)&gt;0,"",IF(AND($L43&lt;=P$5,SUM(P$6:P42)&lt;P$4),1,""))</f>
        <v/>
      </c>
      <c r="Q43" s="12" t="str">
        <f>IF(SUM(N43:$P43)&gt;0,"",IF(AND($M43=Q$5,SUM(Q$6:Q42)&lt;Q$4),1,""))</f>
        <v/>
      </c>
    </row>
    <row r="44" spans="1:17" ht="15.75" hidden="1" x14ac:dyDescent="0.2">
      <c r="A44" s="7">
        <v>39</v>
      </c>
      <c r="B44" s="7">
        <v>42</v>
      </c>
      <c r="C44" s="8"/>
      <c r="D44" s="9" t="s">
        <v>68</v>
      </c>
      <c r="E44" s="7">
        <v>1150</v>
      </c>
      <c r="F44" s="8" t="s">
        <v>10</v>
      </c>
      <c r="G44" s="9" t="s">
        <v>29</v>
      </c>
      <c r="H44" s="8" t="s">
        <v>18</v>
      </c>
      <c r="I44" s="8" t="s">
        <v>143</v>
      </c>
      <c r="J44" s="8" t="s">
        <v>322</v>
      </c>
      <c r="K44" s="8" t="s">
        <v>46</v>
      </c>
      <c r="L44">
        <f t="shared" si="1"/>
        <v>10</v>
      </c>
      <c r="M44" s="12" t="str">
        <f>IF(LEFT(G44,1)="B","B",IF(LEFT(G44,1)="G","G",VLOOKUP(D44,Open_Girls_check!A:B,2,FALSE)))</f>
        <v>B</v>
      </c>
      <c r="N44" s="13"/>
      <c r="O44" s="12">
        <f>IF(SUM($N44:N44)&gt;0,"",IF(AND($L44&lt;=O$5,SUM(O$6:O43)&lt;O$4),1,""))</f>
        <v>1</v>
      </c>
      <c r="P44" s="12" t="str">
        <f>IF(SUM($N44:O44)&gt;0,"",IF(AND($L44&lt;=P$5,SUM(P$6:P43)&lt;P$4),1,""))</f>
        <v/>
      </c>
      <c r="Q44" s="12" t="str">
        <f>IF(SUM(N44:$P44)&gt;0,"",IF(AND($M44=Q$5,SUM(Q$6:Q43)&lt;Q$4),1,""))</f>
        <v/>
      </c>
    </row>
    <row r="45" spans="1:17" ht="15.75" hidden="1" x14ac:dyDescent="0.2">
      <c r="A45" s="7">
        <v>40</v>
      </c>
      <c r="B45" s="7">
        <v>24</v>
      </c>
      <c r="C45" s="8"/>
      <c r="D45" s="9" t="s">
        <v>186</v>
      </c>
      <c r="E45" s="7">
        <v>1274</v>
      </c>
      <c r="F45" s="8" t="s">
        <v>10</v>
      </c>
      <c r="G45" s="9" t="s">
        <v>91</v>
      </c>
      <c r="H45" s="8" t="s">
        <v>18</v>
      </c>
      <c r="I45" s="8" t="s">
        <v>145</v>
      </c>
      <c r="J45" s="8" t="s">
        <v>323</v>
      </c>
      <c r="K45" s="8" t="s">
        <v>46</v>
      </c>
      <c r="L45">
        <f t="shared" si="1"/>
        <v>15</v>
      </c>
      <c r="M45" s="12" t="str">
        <f>IF(LEFT(G45,1)="B","B",IF(LEFT(G45,1)="G","G",VLOOKUP(D45,Open_Girls_check!A:B,2,FALSE)))</f>
        <v>B</v>
      </c>
      <c r="N45" s="13"/>
      <c r="O45" s="12">
        <f>IF(SUM($N45:N45)&gt;0,"",IF(AND($L45&lt;=O$5,SUM(O$6:O44)&lt;O$4),1,""))</f>
        <v>1</v>
      </c>
      <c r="P45" s="12" t="str">
        <f>IF(SUM($N45:O45)&gt;0,"",IF(AND($L45&lt;=P$5,SUM(P$6:P44)&lt;P$4),1,""))</f>
        <v/>
      </c>
      <c r="Q45" s="12" t="str">
        <f>IF(SUM(N45:$P45)&gt;0,"",IF(AND($M45=Q$5,SUM(Q$6:Q44)&lt;Q$4),1,""))</f>
        <v/>
      </c>
    </row>
    <row r="46" spans="1:17" ht="15.75" hidden="1" x14ac:dyDescent="0.2">
      <c r="A46" s="7">
        <v>41</v>
      </c>
      <c r="B46" s="7">
        <v>37</v>
      </c>
      <c r="C46" s="8"/>
      <c r="D46" s="9" t="s">
        <v>193</v>
      </c>
      <c r="E46" s="7">
        <v>1167</v>
      </c>
      <c r="F46" s="8" t="s">
        <v>10</v>
      </c>
      <c r="G46" s="9" t="s">
        <v>12</v>
      </c>
      <c r="H46" s="8" t="s">
        <v>18</v>
      </c>
      <c r="I46" s="8" t="s">
        <v>131</v>
      </c>
      <c r="J46" s="8" t="s">
        <v>153</v>
      </c>
      <c r="K46" s="8" t="s">
        <v>46</v>
      </c>
      <c r="L46">
        <f t="shared" si="1"/>
        <v>8</v>
      </c>
      <c r="M46" s="12" t="str">
        <f>IF(LEFT(G46,1)="B","B",IF(LEFT(G46,1)="G","G",VLOOKUP(D46,Open_Girls_check!A:B,2,FALSE)))</f>
        <v>B</v>
      </c>
      <c r="N46" s="13"/>
      <c r="O46" s="12">
        <f>IF(SUM($N46:N46)&gt;0,"",IF(AND($L46&lt;=O$5,SUM(O$6:O45)&lt;O$4),1,""))</f>
        <v>1</v>
      </c>
      <c r="P46" s="12" t="str">
        <f>IF(SUM($N46:O46)&gt;0,"",IF(AND($L46&lt;=P$5,SUM(P$6:P45)&lt;P$4),1,""))</f>
        <v/>
      </c>
      <c r="Q46" s="12" t="str">
        <f>IF(SUM(N46:$P46)&gt;0,"",IF(AND($M46=Q$5,SUM(Q$6:Q45)&lt;Q$4),1,""))</f>
        <v/>
      </c>
    </row>
    <row r="47" spans="1:17" ht="15.75" hidden="1" x14ac:dyDescent="0.2">
      <c r="A47" s="7">
        <v>42</v>
      </c>
      <c r="B47" s="7">
        <v>47</v>
      </c>
      <c r="C47" s="8"/>
      <c r="D47" s="9" t="s">
        <v>211</v>
      </c>
      <c r="E47" s="7">
        <v>1129</v>
      </c>
      <c r="F47" s="8" t="s">
        <v>10</v>
      </c>
      <c r="G47" s="9" t="s">
        <v>95</v>
      </c>
      <c r="H47" s="8" t="s">
        <v>18</v>
      </c>
      <c r="I47" s="8" t="s">
        <v>150</v>
      </c>
      <c r="J47" s="8" t="s">
        <v>323</v>
      </c>
      <c r="K47" s="8" t="s">
        <v>46</v>
      </c>
      <c r="L47">
        <f t="shared" si="1"/>
        <v>13</v>
      </c>
      <c r="M47" s="12" t="str">
        <f>IF(LEFT(G47,1)="B","B",IF(LEFT(G47,1)="G","G",VLOOKUP(D47,Open_Girls_check!A:B,2,FALSE)))</f>
        <v>B</v>
      </c>
      <c r="N47" s="13"/>
      <c r="O47" s="12">
        <f>IF(SUM($N47:N47)&gt;0,"",IF(AND($L47&lt;=O$5,SUM(O$6:O46)&lt;O$4),1,""))</f>
        <v>1</v>
      </c>
      <c r="P47" s="12" t="str">
        <f>IF(SUM($N47:O47)&gt;0,"",IF(AND($L47&lt;=P$5,SUM(P$6:P46)&lt;P$4),1,""))</f>
        <v/>
      </c>
      <c r="Q47" s="12" t="str">
        <f>IF(SUM(N47:$P47)&gt;0,"",IF(AND($M47=Q$5,SUM(Q$6:Q46)&lt;Q$4),1,""))</f>
        <v/>
      </c>
    </row>
    <row r="48" spans="1:17" ht="15.75" hidden="1" x14ac:dyDescent="0.2">
      <c r="A48" s="7">
        <v>43</v>
      </c>
      <c r="B48" s="7">
        <v>38</v>
      </c>
      <c r="C48" s="8"/>
      <c r="D48" s="9" t="s">
        <v>206</v>
      </c>
      <c r="E48" s="7">
        <v>1160</v>
      </c>
      <c r="F48" s="8" t="s">
        <v>10</v>
      </c>
      <c r="G48" s="9" t="s">
        <v>91</v>
      </c>
      <c r="H48" s="8" t="s">
        <v>18</v>
      </c>
      <c r="I48" s="8" t="s">
        <v>136</v>
      </c>
      <c r="J48" s="8" t="s">
        <v>160</v>
      </c>
      <c r="K48" s="8" t="s">
        <v>46</v>
      </c>
      <c r="L48">
        <f t="shared" si="1"/>
        <v>15</v>
      </c>
      <c r="M48" s="12" t="str">
        <f>IF(LEFT(G48,1)="B","B",IF(LEFT(G48,1)="G","G",VLOOKUP(D48,Open_Girls_check!A:B,2,FALSE)))</f>
        <v>B</v>
      </c>
      <c r="N48" s="13"/>
      <c r="O48" s="12">
        <f>IF(SUM($N48:N48)&gt;0,"",IF(AND($L48&lt;=O$5,SUM(O$6:O47)&lt;O$4),1,""))</f>
        <v>1</v>
      </c>
      <c r="P48" s="12" t="str">
        <f>IF(SUM($N48:O48)&gt;0,"",IF(AND($L48&lt;=P$5,SUM(P$6:P47)&lt;P$4),1,""))</f>
        <v/>
      </c>
      <c r="Q48" s="12" t="str">
        <f>IF(SUM(N48:$P48)&gt;0,"",IF(AND($M48=Q$5,SUM(Q$6:Q47)&lt;Q$4),1,""))</f>
        <v/>
      </c>
    </row>
    <row r="49" spans="1:17" ht="15.75" hidden="1" x14ac:dyDescent="0.2">
      <c r="A49" s="7">
        <v>44</v>
      </c>
      <c r="B49" s="7">
        <v>34</v>
      </c>
      <c r="C49" s="8"/>
      <c r="D49" s="9" t="s">
        <v>226</v>
      </c>
      <c r="E49" s="7">
        <v>1181</v>
      </c>
      <c r="F49" s="8" t="s">
        <v>10</v>
      </c>
      <c r="G49" s="9" t="s">
        <v>91</v>
      </c>
      <c r="H49" s="8" t="s">
        <v>18</v>
      </c>
      <c r="I49" s="8" t="s">
        <v>157</v>
      </c>
      <c r="J49" s="8" t="s">
        <v>165</v>
      </c>
      <c r="K49" s="8" t="s">
        <v>46</v>
      </c>
      <c r="L49">
        <f t="shared" si="1"/>
        <v>15</v>
      </c>
      <c r="M49" s="12" t="str">
        <f>IF(LEFT(G49,1)="B","B",IF(LEFT(G49,1)="G","G",VLOOKUP(D49,Open_Girls_check!A:B,2,FALSE)))</f>
        <v>B</v>
      </c>
      <c r="N49" s="13"/>
      <c r="O49" s="12">
        <f>IF(SUM($N49:N49)&gt;0,"",IF(AND($L49&lt;=O$5,SUM(O$6:O48)&lt;O$4),1,""))</f>
        <v>1</v>
      </c>
      <c r="P49" s="12" t="str">
        <f>IF(SUM($N49:O49)&gt;0,"",IF(AND($L49&lt;=P$5,SUM(P$6:P48)&lt;P$4),1,""))</f>
        <v/>
      </c>
      <c r="Q49" s="12" t="str">
        <f>IF(SUM(N49:$P49)&gt;0,"",IF(AND($M49=Q$5,SUM(Q$6:Q48)&lt;Q$4),1,""))</f>
        <v/>
      </c>
    </row>
    <row r="50" spans="1:17" ht="15.75" hidden="1" x14ac:dyDescent="0.2">
      <c r="A50" s="7">
        <v>45</v>
      </c>
      <c r="B50" s="7">
        <v>62</v>
      </c>
      <c r="C50" s="8"/>
      <c r="D50" s="9" t="s">
        <v>207</v>
      </c>
      <c r="E50" s="7">
        <v>1052</v>
      </c>
      <c r="F50" s="8" t="s">
        <v>10</v>
      </c>
      <c r="G50" s="9" t="s">
        <v>12</v>
      </c>
      <c r="H50" s="8" t="s">
        <v>18</v>
      </c>
      <c r="I50" s="8" t="s">
        <v>157</v>
      </c>
      <c r="J50" s="8" t="s">
        <v>159</v>
      </c>
      <c r="K50" s="8" t="s">
        <v>46</v>
      </c>
      <c r="L50">
        <f t="shared" si="1"/>
        <v>8</v>
      </c>
      <c r="M50" s="12" t="str">
        <f>IF(LEFT(G50,1)="B","B",IF(LEFT(G50,1)="G","G",VLOOKUP(D50,Open_Girls_check!A:B,2,FALSE)))</f>
        <v>B</v>
      </c>
      <c r="N50" s="13"/>
      <c r="O50" s="12">
        <f>IF(SUM($N50:N50)&gt;0,"",IF(AND($L50&lt;=O$5,SUM(O$6:O49)&lt;O$4),1,""))</f>
        <v>1</v>
      </c>
      <c r="P50" s="12" t="str">
        <f>IF(SUM($N50:O50)&gt;0,"",IF(AND($L50&lt;=P$5,SUM(P$6:P49)&lt;P$4),1,""))</f>
        <v/>
      </c>
      <c r="Q50" s="12" t="str">
        <f>IF(SUM(N50:$P50)&gt;0,"",IF(AND($M50=Q$5,SUM(Q$6:Q49)&lt;Q$4),1,""))</f>
        <v/>
      </c>
    </row>
    <row r="51" spans="1:17" ht="15.75" hidden="1" x14ac:dyDescent="0.2">
      <c r="A51" s="7">
        <v>46</v>
      </c>
      <c r="B51" s="7">
        <v>61</v>
      </c>
      <c r="C51" s="8"/>
      <c r="D51" s="9" t="s">
        <v>126</v>
      </c>
      <c r="E51" s="7">
        <v>1058</v>
      </c>
      <c r="F51" s="8" t="s">
        <v>10</v>
      </c>
      <c r="G51" s="9" t="s">
        <v>57</v>
      </c>
      <c r="H51" s="8" t="s">
        <v>18</v>
      </c>
      <c r="I51" s="8" t="s">
        <v>134</v>
      </c>
      <c r="J51" s="8" t="s">
        <v>20</v>
      </c>
      <c r="K51" s="8" t="s">
        <v>46</v>
      </c>
      <c r="L51">
        <f t="shared" si="1"/>
        <v>12</v>
      </c>
      <c r="M51" s="12" t="str">
        <f>IF(LEFT(G51,1)="B","B",IF(LEFT(G51,1)="G","G",VLOOKUP(D51,Open_Girls_check!A:B,2,FALSE)))</f>
        <v>B</v>
      </c>
      <c r="N51" s="13"/>
      <c r="O51" s="12">
        <f>IF(SUM($N51:N51)&gt;0,"",IF(AND($L51&lt;=O$5,SUM(O$6:O50)&lt;O$4),1,""))</f>
        <v>1</v>
      </c>
      <c r="P51" s="12" t="str">
        <f>IF(SUM($N51:O51)&gt;0,"",IF(AND($L51&lt;=P$5,SUM(P$6:P50)&lt;P$4),1,""))</f>
        <v/>
      </c>
      <c r="Q51" s="12" t="str">
        <f>IF(SUM(N51:$P51)&gt;0,"",IF(AND($M51=Q$5,SUM(Q$6:Q50)&lt;Q$4),1,""))</f>
        <v/>
      </c>
    </row>
    <row r="52" spans="1:17" ht="15.75" hidden="1" x14ac:dyDescent="0.2">
      <c r="A52" s="7">
        <v>47</v>
      </c>
      <c r="B52" s="7">
        <v>51</v>
      </c>
      <c r="C52" s="8"/>
      <c r="D52" s="9" t="s">
        <v>216</v>
      </c>
      <c r="E52" s="7">
        <v>1105</v>
      </c>
      <c r="F52" s="8" t="s">
        <v>10</v>
      </c>
      <c r="G52" s="9" t="s">
        <v>29</v>
      </c>
      <c r="H52" s="8" t="s">
        <v>18</v>
      </c>
      <c r="I52" s="8" t="s">
        <v>134</v>
      </c>
      <c r="J52" s="8" t="s">
        <v>114</v>
      </c>
      <c r="K52" s="8" t="s">
        <v>46</v>
      </c>
      <c r="L52">
        <f t="shared" si="1"/>
        <v>10</v>
      </c>
      <c r="M52" s="12" t="str">
        <f>IF(LEFT(G52,1)="B","B",IF(LEFT(G52,1)="G","G",VLOOKUP(D52,Open_Girls_check!A:B,2,FALSE)))</f>
        <v>B</v>
      </c>
      <c r="N52" s="13"/>
      <c r="O52" s="12">
        <f>IF(SUM($N52:N52)&gt;0,"",IF(AND($L52&lt;=O$5,SUM(O$6:O51)&lt;O$4),1,""))</f>
        <v>1</v>
      </c>
      <c r="P52" s="12" t="str">
        <f>IF(SUM($N52:O52)&gt;0,"",IF(AND($L52&lt;=P$5,SUM(P$6:P51)&lt;P$4),1,""))</f>
        <v/>
      </c>
      <c r="Q52" s="12" t="str">
        <f>IF(SUM(N52:$P52)&gt;0,"",IF(AND($M52=Q$5,SUM(Q$6:Q51)&lt;Q$4),1,""))</f>
        <v/>
      </c>
    </row>
    <row r="53" spans="1:17" ht="15.75" hidden="1" x14ac:dyDescent="0.2">
      <c r="A53" s="7">
        <v>48</v>
      </c>
      <c r="B53" s="7">
        <v>81</v>
      </c>
      <c r="C53" s="8"/>
      <c r="D53" s="9" t="s">
        <v>115</v>
      </c>
      <c r="E53" s="7">
        <v>0</v>
      </c>
      <c r="F53" s="8" t="s">
        <v>10</v>
      </c>
      <c r="G53" s="9" t="s">
        <v>91</v>
      </c>
      <c r="H53" s="8" t="s">
        <v>18</v>
      </c>
      <c r="I53" s="8" t="s">
        <v>158</v>
      </c>
      <c r="J53" s="8" t="s">
        <v>111</v>
      </c>
      <c r="K53" s="8" t="s">
        <v>46</v>
      </c>
      <c r="L53">
        <f t="shared" si="1"/>
        <v>15</v>
      </c>
      <c r="M53" s="12" t="str">
        <f>IF(LEFT(G53,1)="B","B",IF(LEFT(G53,1)="G","G",VLOOKUP(D53,Open_Girls_check!A:B,2,FALSE)))</f>
        <v>B</v>
      </c>
      <c r="N53" s="13"/>
      <c r="O53" s="12">
        <f>IF(SUM($N53:N53)&gt;0,"",IF(AND($L53&lt;=O$5,SUM(O$6:O52)&lt;O$4),1,""))</f>
        <v>1</v>
      </c>
      <c r="P53" s="12" t="str">
        <f>IF(SUM($N53:O53)&gt;0,"",IF(AND($L53&lt;=P$5,SUM(P$6:P52)&lt;P$4),1,""))</f>
        <v/>
      </c>
      <c r="Q53" s="12" t="str">
        <f>IF(SUM(N53:$P53)&gt;0,"",IF(AND($M53=Q$5,SUM(Q$6:Q52)&lt;Q$4),1,""))</f>
        <v/>
      </c>
    </row>
    <row r="54" spans="1:17" ht="15.75" hidden="1" x14ac:dyDescent="0.2">
      <c r="A54" s="7">
        <v>49</v>
      </c>
      <c r="B54" s="7">
        <v>58</v>
      </c>
      <c r="C54" s="8"/>
      <c r="D54" s="9" t="s">
        <v>215</v>
      </c>
      <c r="E54" s="7">
        <v>1074</v>
      </c>
      <c r="F54" s="8" t="s">
        <v>10</v>
      </c>
      <c r="G54" s="9" t="s">
        <v>15</v>
      </c>
      <c r="H54" s="8" t="s">
        <v>18</v>
      </c>
      <c r="I54" s="8" t="s">
        <v>144</v>
      </c>
      <c r="J54" s="8" t="s">
        <v>324</v>
      </c>
      <c r="K54" s="8" t="s">
        <v>46</v>
      </c>
      <c r="L54">
        <f t="shared" si="1"/>
        <v>11</v>
      </c>
      <c r="M54" s="12" t="str">
        <f>IF(LEFT(G54,1)="B","B",IF(LEFT(G54,1)="G","G",VLOOKUP(D54,Open_Girls_check!A:B,2,FALSE)))</f>
        <v>B</v>
      </c>
      <c r="N54" s="13"/>
      <c r="O54" s="12">
        <f>IF(SUM($N54:N54)&gt;0,"",IF(AND($L54&lt;=O$5,SUM(O$6:O53)&lt;O$4),1,""))</f>
        <v>1</v>
      </c>
      <c r="P54" s="12" t="str">
        <f>IF(SUM($N54:O54)&gt;0,"",IF(AND($L54&lt;=P$5,SUM(P$6:P53)&lt;P$4),1,""))</f>
        <v/>
      </c>
      <c r="Q54" s="12" t="str">
        <f>IF(SUM(N54:$P54)&gt;0,"",IF(AND($M54=Q$5,SUM(Q$6:Q53)&lt;Q$4),1,""))</f>
        <v/>
      </c>
    </row>
    <row r="55" spans="1:17" ht="15.75" hidden="1" x14ac:dyDescent="0.2">
      <c r="A55" s="7">
        <v>50</v>
      </c>
      <c r="B55" s="7">
        <v>50</v>
      </c>
      <c r="C55" s="8"/>
      <c r="D55" s="9" t="s">
        <v>229</v>
      </c>
      <c r="E55" s="7">
        <v>1108</v>
      </c>
      <c r="F55" s="8" t="s">
        <v>10</v>
      </c>
      <c r="G55" s="9" t="s">
        <v>57</v>
      </c>
      <c r="H55" s="8" t="s">
        <v>18</v>
      </c>
      <c r="I55" s="8" t="s">
        <v>97</v>
      </c>
      <c r="J55" s="8" t="s">
        <v>324</v>
      </c>
      <c r="K55" s="8" t="s">
        <v>46</v>
      </c>
      <c r="L55">
        <f t="shared" si="1"/>
        <v>12</v>
      </c>
      <c r="M55" s="12" t="str">
        <f>IF(LEFT(G55,1)="B","B",IF(LEFT(G55,1)="G","G",VLOOKUP(D55,Open_Girls_check!A:B,2,FALSE)))</f>
        <v>B</v>
      </c>
      <c r="N55" s="13"/>
      <c r="O55" s="12">
        <f>IF(SUM($N55:N55)&gt;0,"",IF(AND($L55&lt;=O$5,SUM(O$6:O54)&lt;O$4),1,""))</f>
        <v>1</v>
      </c>
      <c r="P55" s="12" t="str">
        <f>IF(SUM($N55:O55)&gt;0,"",IF(AND($L55&lt;=P$5,SUM(P$6:P54)&lt;P$4),1,""))</f>
        <v/>
      </c>
      <c r="Q55" s="12" t="str">
        <f>IF(SUM(N55:$P55)&gt;0,"",IF(AND($M55=Q$5,SUM(Q$6:Q54)&lt;Q$4),1,""))</f>
        <v/>
      </c>
    </row>
    <row r="56" spans="1:17" ht="15.75" hidden="1" x14ac:dyDescent="0.2">
      <c r="A56" s="7">
        <v>51</v>
      </c>
      <c r="B56" s="7">
        <v>53</v>
      </c>
      <c r="C56" s="8"/>
      <c r="D56" s="9" t="s">
        <v>105</v>
      </c>
      <c r="E56" s="7">
        <v>1101</v>
      </c>
      <c r="F56" s="8" t="s">
        <v>10</v>
      </c>
      <c r="G56" s="9" t="s">
        <v>103</v>
      </c>
      <c r="H56" s="8" t="s">
        <v>22</v>
      </c>
      <c r="I56" s="8" t="s">
        <v>129</v>
      </c>
      <c r="J56" s="8" t="s">
        <v>155</v>
      </c>
      <c r="K56" s="8" t="s">
        <v>46</v>
      </c>
      <c r="L56">
        <f t="shared" si="1"/>
        <v>14</v>
      </c>
      <c r="M56" s="12" t="str">
        <f>IF(LEFT(G56,1)="B","B",IF(LEFT(G56,1)="G","G",VLOOKUP(D56,Open_Girls_check!A:B,2,FALSE)))</f>
        <v>B</v>
      </c>
      <c r="N56" s="13"/>
      <c r="O56" s="12">
        <f>IF(SUM($N56:N56)&gt;0,"",IF(AND($L56&lt;=O$5,SUM(O$6:O55)&lt;O$4),1,""))</f>
        <v>1</v>
      </c>
      <c r="P56" s="12" t="str">
        <f>IF(SUM($N56:O56)&gt;0,"",IF(AND($L56&lt;=P$5,SUM(P$6:P55)&lt;P$4),1,""))</f>
        <v/>
      </c>
      <c r="Q56" s="12" t="str">
        <f>IF(SUM(N56:$P56)&gt;0,"",IF(AND($M56=Q$5,SUM(Q$6:Q55)&lt;Q$4),1,""))</f>
        <v/>
      </c>
    </row>
    <row r="57" spans="1:17" ht="15.75" hidden="1" x14ac:dyDescent="0.2">
      <c r="A57" s="7">
        <v>52</v>
      </c>
      <c r="B57" s="7">
        <v>35</v>
      </c>
      <c r="C57" s="8"/>
      <c r="D57" s="9" t="s">
        <v>199</v>
      </c>
      <c r="E57" s="7">
        <v>1172</v>
      </c>
      <c r="F57" s="8" t="s">
        <v>10</v>
      </c>
      <c r="G57" s="9" t="s">
        <v>15</v>
      </c>
      <c r="H57" s="8" t="s">
        <v>22</v>
      </c>
      <c r="I57" s="8" t="s">
        <v>128</v>
      </c>
      <c r="J57" s="8" t="s">
        <v>20</v>
      </c>
      <c r="K57" s="8" t="s">
        <v>46</v>
      </c>
      <c r="L57">
        <f t="shared" si="1"/>
        <v>11</v>
      </c>
      <c r="M57" s="12" t="str">
        <f>IF(LEFT(G57,1)="B","B",IF(LEFT(G57,1)="G","G",VLOOKUP(D57,Open_Girls_check!A:B,2,FALSE)))</f>
        <v>B</v>
      </c>
      <c r="N57" s="13"/>
      <c r="O57" s="12">
        <f>IF(SUM($N57:N57)&gt;0,"",IF(AND($L57&lt;=O$5,SUM(O$6:O56)&lt;O$4),1,""))</f>
        <v>1</v>
      </c>
      <c r="P57" s="12" t="str">
        <f>IF(SUM($N57:O57)&gt;0,"",IF(AND($L57&lt;=P$5,SUM(P$6:P56)&lt;P$4),1,""))</f>
        <v/>
      </c>
      <c r="Q57" s="12" t="str">
        <f>IF(SUM(N57:$P57)&gt;0,"",IF(AND($M57=Q$5,SUM(Q$6:Q56)&lt;Q$4),1,""))</f>
        <v/>
      </c>
    </row>
    <row r="58" spans="1:17" ht="15.75" hidden="1" x14ac:dyDescent="0.2">
      <c r="A58" s="7">
        <v>53</v>
      </c>
      <c r="B58" s="7">
        <v>46</v>
      </c>
      <c r="C58" s="8"/>
      <c r="D58" s="9" t="s">
        <v>220</v>
      </c>
      <c r="E58" s="7">
        <v>1130</v>
      </c>
      <c r="F58" s="8" t="s">
        <v>10</v>
      </c>
      <c r="G58" s="9" t="s">
        <v>29</v>
      </c>
      <c r="H58" s="8" t="s">
        <v>22</v>
      </c>
      <c r="I58" s="8" t="s">
        <v>135</v>
      </c>
      <c r="J58" s="8" t="s">
        <v>23</v>
      </c>
      <c r="K58" s="8" t="s">
        <v>46</v>
      </c>
      <c r="L58">
        <f t="shared" si="1"/>
        <v>10</v>
      </c>
      <c r="M58" s="12" t="str">
        <f>IF(LEFT(G58,1)="B","B",IF(LEFT(G58,1)="G","G",VLOOKUP(D58,Open_Girls_check!A:B,2,FALSE)))</f>
        <v>B</v>
      </c>
      <c r="N58" s="13"/>
      <c r="O58" s="12">
        <f>IF(SUM($N58:N58)&gt;0,"",IF(AND($L58&lt;=O$5,SUM(O$6:O57)&lt;O$4),1,""))</f>
        <v>1</v>
      </c>
      <c r="P58" s="12" t="str">
        <f>IF(SUM($N58:O58)&gt;0,"",IF(AND($L58&lt;=P$5,SUM(P$6:P57)&lt;P$4),1,""))</f>
        <v/>
      </c>
      <c r="Q58" s="12" t="str">
        <f>IF(SUM(N58:$P58)&gt;0,"",IF(AND($M58=Q$5,SUM(Q$6:Q57)&lt;Q$4),1,""))</f>
        <v/>
      </c>
    </row>
    <row r="59" spans="1:17" ht="15.75" hidden="1" x14ac:dyDescent="0.2">
      <c r="A59" s="7">
        <v>54</v>
      </c>
      <c r="B59" s="7">
        <v>44</v>
      </c>
      <c r="C59" s="8"/>
      <c r="D59" s="9" t="s">
        <v>210</v>
      </c>
      <c r="E59" s="7">
        <v>1139</v>
      </c>
      <c r="F59" s="8" t="s">
        <v>10</v>
      </c>
      <c r="G59" s="9" t="s">
        <v>57</v>
      </c>
      <c r="H59" s="8" t="s">
        <v>22</v>
      </c>
      <c r="I59" s="8" t="s">
        <v>133</v>
      </c>
      <c r="J59" s="8" t="s">
        <v>65</v>
      </c>
      <c r="K59" s="8" t="s">
        <v>46</v>
      </c>
      <c r="L59">
        <f t="shared" si="1"/>
        <v>12</v>
      </c>
      <c r="M59" s="12" t="str">
        <f>IF(LEFT(G59,1)="B","B",IF(LEFT(G59,1)="G","G",VLOOKUP(D59,Open_Girls_check!A:B,2,FALSE)))</f>
        <v>B</v>
      </c>
      <c r="N59" s="13"/>
      <c r="O59" s="12">
        <f>IF(SUM($N59:N59)&gt;0,"",IF(AND($L59&lt;=O$5,SUM(O$6:O58)&lt;O$4),1,""))</f>
        <v>1</v>
      </c>
      <c r="P59" s="12" t="str">
        <f>IF(SUM($N59:O59)&gt;0,"",IF(AND($L59&lt;=P$5,SUM(P$6:P58)&lt;P$4),1,""))</f>
        <v/>
      </c>
      <c r="Q59" s="12" t="str">
        <f>IF(SUM(N59:$P59)&gt;0,"",IF(AND($M59=Q$5,SUM(Q$6:Q58)&lt;Q$4),1,""))</f>
        <v/>
      </c>
    </row>
    <row r="60" spans="1:17" ht="15.75" hidden="1" x14ac:dyDescent="0.2">
      <c r="A60" s="7">
        <v>55</v>
      </c>
      <c r="B60" s="7">
        <v>40</v>
      </c>
      <c r="C60" s="8"/>
      <c r="D60" s="9" t="s">
        <v>121</v>
      </c>
      <c r="E60" s="7">
        <v>1153</v>
      </c>
      <c r="F60" s="8" t="s">
        <v>10</v>
      </c>
      <c r="G60" s="9" t="s">
        <v>95</v>
      </c>
      <c r="H60" s="8" t="s">
        <v>22</v>
      </c>
      <c r="I60" s="8" t="s">
        <v>156</v>
      </c>
      <c r="J60" s="8" t="s">
        <v>166</v>
      </c>
      <c r="K60" s="8" t="s">
        <v>46</v>
      </c>
      <c r="L60">
        <f t="shared" si="1"/>
        <v>13</v>
      </c>
      <c r="M60" s="12" t="str">
        <f>IF(LEFT(G60,1)="B","B",IF(LEFT(G60,1)="G","G",VLOOKUP(D60,Open_Girls_check!A:B,2,FALSE)))</f>
        <v>B</v>
      </c>
      <c r="N60" s="13"/>
      <c r="O60" s="12">
        <f>IF(SUM($N60:N60)&gt;0,"",IF(AND($L60&lt;=O$5,SUM(O$6:O59)&lt;O$4),1,""))</f>
        <v>1</v>
      </c>
      <c r="P60" s="12" t="str">
        <f>IF(SUM($N60:O60)&gt;0,"",IF(AND($L60&lt;=P$5,SUM(P$6:P59)&lt;P$4),1,""))</f>
        <v/>
      </c>
      <c r="Q60" s="12" t="str">
        <f>IF(SUM(N60:$P60)&gt;0,"",IF(AND($M60=Q$5,SUM(Q$6:Q59)&lt;Q$4),1,""))</f>
        <v/>
      </c>
    </row>
    <row r="61" spans="1:17" ht="15.75" hidden="1" x14ac:dyDescent="0.2">
      <c r="A61" s="7">
        <v>56</v>
      </c>
      <c r="B61" s="7">
        <v>59</v>
      </c>
      <c r="C61" s="8"/>
      <c r="D61" s="9" t="s">
        <v>208</v>
      </c>
      <c r="E61" s="7">
        <v>1060</v>
      </c>
      <c r="F61" s="8" t="s">
        <v>10</v>
      </c>
      <c r="G61" s="9" t="s">
        <v>209</v>
      </c>
      <c r="H61" s="8" t="s">
        <v>22</v>
      </c>
      <c r="I61" s="8" t="s">
        <v>136</v>
      </c>
      <c r="J61" s="8" t="s">
        <v>170</v>
      </c>
      <c r="K61" s="8" t="s">
        <v>46</v>
      </c>
      <c r="L61">
        <f t="shared" si="1"/>
        <v>6</v>
      </c>
      <c r="M61" s="12" t="str">
        <f>IF(LEFT(G61,1)="B","B",IF(LEFT(G61,1)="G","G",VLOOKUP(D61,Open_Girls_check!A:B,2,FALSE)))</f>
        <v>B</v>
      </c>
      <c r="N61" s="13"/>
      <c r="O61" s="12">
        <f>IF(SUM($N61:N61)&gt;0,"",IF(AND($L61&lt;=O$5,SUM(O$6:O60)&lt;O$4),1,""))</f>
        <v>1</v>
      </c>
      <c r="P61" s="12" t="str">
        <f>IF(SUM($N61:O61)&gt;0,"",IF(AND($L61&lt;=P$5,SUM(P$6:P60)&lt;P$4),1,""))</f>
        <v/>
      </c>
      <c r="Q61" s="12" t="str">
        <f>IF(SUM(N61:$P61)&gt;0,"",IF(AND($M61=Q$5,SUM(Q$6:Q60)&lt;Q$4),1,""))</f>
        <v/>
      </c>
    </row>
    <row r="62" spans="1:17" ht="15.75" hidden="1" x14ac:dyDescent="0.2">
      <c r="A62" s="7">
        <v>57</v>
      </c>
      <c r="B62" s="7">
        <v>68</v>
      </c>
      <c r="C62" s="8"/>
      <c r="D62" s="9" t="s">
        <v>219</v>
      </c>
      <c r="E62" s="7">
        <v>1041</v>
      </c>
      <c r="F62" s="8" t="s">
        <v>10</v>
      </c>
      <c r="G62" s="9" t="s">
        <v>29</v>
      </c>
      <c r="H62" s="8" t="s">
        <v>22</v>
      </c>
      <c r="I62" s="8" t="s">
        <v>136</v>
      </c>
      <c r="J62" s="8" t="s">
        <v>160</v>
      </c>
      <c r="K62" s="8" t="s">
        <v>46</v>
      </c>
      <c r="L62">
        <f t="shared" si="1"/>
        <v>10</v>
      </c>
      <c r="M62" s="12" t="str">
        <f>IF(LEFT(G62,1)="B","B",IF(LEFT(G62,1)="G","G",VLOOKUP(D62,Open_Girls_check!A:B,2,FALSE)))</f>
        <v>B</v>
      </c>
      <c r="N62" s="13"/>
      <c r="O62" s="12">
        <f>IF(SUM($N62:N62)&gt;0,"",IF(AND($L62&lt;=O$5,SUM(O$6:O61)&lt;O$4),1,""))</f>
        <v>1</v>
      </c>
      <c r="P62" s="12" t="str">
        <f>IF(SUM($N62:O62)&gt;0,"",IF(AND($L62&lt;=P$5,SUM(P$6:P61)&lt;P$4),1,""))</f>
        <v/>
      </c>
      <c r="Q62" s="12" t="str">
        <f>IF(SUM(N62:$P62)&gt;0,"",IF(AND($M62=Q$5,SUM(Q$6:Q61)&lt;Q$4),1,""))</f>
        <v/>
      </c>
    </row>
    <row r="63" spans="1:17" ht="15.75" hidden="1" x14ac:dyDescent="0.2">
      <c r="A63" s="7">
        <v>58</v>
      </c>
      <c r="B63" s="7">
        <v>63</v>
      </c>
      <c r="C63" s="8"/>
      <c r="D63" s="9" t="s">
        <v>204</v>
      </c>
      <c r="E63" s="7">
        <v>1049</v>
      </c>
      <c r="F63" s="8" t="s">
        <v>10</v>
      </c>
      <c r="G63" s="9"/>
      <c r="H63" s="8" t="s">
        <v>22</v>
      </c>
      <c r="I63" s="8" t="s">
        <v>158</v>
      </c>
      <c r="J63" s="8" t="s">
        <v>26</v>
      </c>
      <c r="K63" s="8" t="s">
        <v>46</v>
      </c>
      <c r="L63">
        <f t="shared" si="1"/>
        <v>99</v>
      </c>
      <c r="M63" s="12" t="str">
        <f>IF(LEFT(G63,1)="B","B",IF(LEFT(G63,1)="G","G",VLOOKUP(D63,Open_Girls_check!A:B,2,FALSE)))</f>
        <v>B</v>
      </c>
      <c r="N63" s="13"/>
      <c r="O63" s="12" t="str">
        <f>IF(SUM($N63:N63)&gt;0,"",IF(AND($L63&lt;=O$5,SUM(O$6:O62)&lt;O$4),1,""))</f>
        <v/>
      </c>
      <c r="P63" s="12" t="str">
        <f>IF(SUM($N63:O63)&gt;0,"",IF(AND($L63&lt;=P$5,SUM(P$6:P62)&lt;P$4),1,""))</f>
        <v/>
      </c>
      <c r="Q63" s="12" t="str">
        <f>IF(SUM(N63:$P63)&gt;0,"",IF(AND($M63=Q$5,SUM(Q$6:Q62)&lt;Q$4),1,""))</f>
        <v/>
      </c>
    </row>
    <row r="64" spans="1:17" ht="15.75" hidden="1" x14ac:dyDescent="0.2">
      <c r="A64" s="7">
        <v>59</v>
      </c>
      <c r="B64" s="7">
        <v>64</v>
      </c>
      <c r="C64" s="8"/>
      <c r="D64" s="9" t="s">
        <v>71</v>
      </c>
      <c r="E64" s="7">
        <v>1046</v>
      </c>
      <c r="F64" s="8" t="s">
        <v>10</v>
      </c>
      <c r="G64" s="9" t="s">
        <v>27</v>
      </c>
      <c r="H64" s="8" t="s">
        <v>22</v>
      </c>
      <c r="I64" s="8" t="s">
        <v>158</v>
      </c>
      <c r="J64" s="8" t="s">
        <v>28</v>
      </c>
      <c r="K64" s="8" t="s">
        <v>46</v>
      </c>
      <c r="L64">
        <f t="shared" si="1"/>
        <v>9</v>
      </c>
      <c r="M64" s="12" t="str">
        <f>IF(LEFT(G64,1)="B","B",IF(LEFT(G64,1)="G","G",VLOOKUP(D64,Open_Girls_check!A:B,2,FALSE)))</f>
        <v>B</v>
      </c>
      <c r="N64" s="13"/>
      <c r="O64" s="12">
        <f>IF(SUM($N64:N64)&gt;0,"",IF(AND($L64&lt;=O$5,SUM(O$6:O63)&lt;O$4),1,""))</f>
        <v>1</v>
      </c>
      <c r="P64" s="12" t="str">
        <f>IF(SUM($N64:O64)&gt;0,"",IF(AND($L64&lt;=P$5,SUM(P$6:P63)&lt;P$4),1,""))</f>
        <v/>
      </c>
      <c r="Q64" s="12" t="str">
        <f>IF(SUM(N64:$P64)&gt;0,"",IF(AND($M64=Q$5,SUM(Q$6:Q63)&lt;Q$4),1,""))</f>
        <v/>
      </c>
    </row>
    <row r="65" spans="1:17" ht="15.75" hidden="1" x14ac:dyDescent="0.2">
      <c r="A65" s="7">
        <v>60</v>
      </c>
      <c r="B65" s="7">
        <v>66</v>
      </c>
      <c r="C65" s="8"/>
      <c r="D65" s="9" t="s">
        <v>221</v>
      </c>
      <c r="E65" s="7">
        <v>1044</v>
      </c>
      <c r="F65" s="8" t="s">
        <v>10</v>
      </c>
      <c r="G65" s="9" t="s">
        <v>12</v>
      </c>
      <c r="H65" s="8" t="s">
        <v>22</v>
      </c>
      <c r="I65" s="8" t="s">
        <v>137</v>
      </c>
      <c r="J65" s="8" t="s">
        <v>69</v>
      </c>
      <c r="K65" s="8" t="s">
        <v>46</v>
      </c>
      <c r="L65">
        <f t="shared" si="1"/>
        <v>8</v>
      </c>
      <c r="M65" s="12" t="str">
        <f>IF(LEFT(G65,1)="B","B",IF(LEFT(G65,1)="G","G",VLOOKUP(D65,Open_Girls_check!A:B,2,FALSE)))</f>
        <v>B</v>
      </c>
      <c r="N65" s="13"/>
      <c r="O65" s="12" t="str">
        <f>IF(SUM($N65:N65)&gt;0,"",IF(AND($L65&lt;=O$5,SUM(O$6:O64)&lt;O$4),1,""))</f>
        <v/>
      </c>
      <c r="P65" s="12" t="str">
        <f>IF(SUM($N65:O65)&gt;0,"",IF(AND($L65&lt;=P$5,SUM(P$6:P64)&lt;P$4),1,""))</f>
        <v/>
      </c>
      <c r="Q65" s="12" t="str">
        <f>IF(SUM(N65:$P65)&gt;0,"",IF(AND($M65=Q$5,SUM(Q$6:Q64)&lt;Q$4),1,""))</f>
        <v/>
      </c>
    </row>
    <row r="66" spans="1:17" ht="15.75" hidden="1" x14ac:dyDescent="0.2">
      <c r="A66" s="7">
        <v>61</v>
      </c>
      <c r="B66" s="7">
        <v>67</v>
      </c>
      <c r="C66" s="8"/>
      <c r="D66" s="9" t="s">
        <v>227</v>
      </c>
      <c r="E66" s="7">
        <v>1042</v>
      </c>
      <c r="F66" s="8" t="s">
        <v>10</v>
      </c>
      <c r="G66" s="9" t="s">
        <v>15</v>
      </c>
      <c r="H66" s="8" t="s">
        <v>22</v>
      </c>
      <c r="I66" s="8" t="s">
        <v>97</v>
      </c>
      <c r="J66" s="8" t="s">
        <v>25</v>
      </c>
      <c r="K66" s="8" t="s">
        <v>46</v>
      </c>
      <c r="L66">
        <f t="shared" si="1"/>
        <v>11</v>
      </c>
      <c r="M66" s="12" t="str">
        <f>IF(LEFT(G66,1)="B","B",IF(LEFT(G66,1)="G","G",VLOOKUP(D66,Open_Girls_check!A:B,2,FALSE)))</f>
        <v>B</v>
      </c>
      <c r="N66" s="13"/>
      <c r="O66" s="12" t="str">
        <f>IF(SUM($N66:N66)&gt;0,"",IF(AND($L66&lt;=O$5,SUM(O$6:O65)&lt;O$4),1,""))</f>
        <v/>
      </c>
      <c r="P66" s="12" t="str">
        <f>IF(SUM($N66:O66)&gt;0,"",IF(AND($L66&lt;=P$5,SUM(P$6:P65)&lt;P$4),1,""))</f>
        <v/>
      </c>
      <c r="Q66" s="12" t="str">
        <f>IF(SUM(N66:$P66)&gt;0,"",IF(AND($M66=Q$5,SUM(Q$6:Q65)&lt;Q$4),1,""))</f>
        <v/>
      </c>
    </row>
    <row r="67" spans="1:17" ht="15.75" hidden="1" x14ac:dyDescent="0.2">
      <c r="A67" s="7">
        <v>62</v>
      </c>
      <c r="B67" s="7">
        <v>74</v>
      </c>
      <c r="C67" s="8"/>
      <c r="D67" s="9" t="s">
        <v>230</v>
      </c>
      <c r="E67" s="7">
        <v>1002</v>
      </c>
      <c r="F67" s="8" t="s">
        <v>10</v>
      </c>
      <c r="G67" s="9" t="s">
        <v>29</v>
      </c>
      <c r="H67" s="8" t="s">
        <v>22</v>
      </c>
      <c r="I67" s="8" t="s">
        <v>100</v>
      </c>
      <c r="J67" s="8" t="s">
        <v>24</v>
      </c>
      <c r="K67" s="8" t="s">
        <v>46</v>
      </c>
      <c r="L67">
        <f t="shared" si="1"/>
        <v>10</v>
      </c>
      <c r="M67" s="12" t="str">
        <f>IF(LEFT(G67,1)="B","B",IF(LEFT(G67,1)="G","G",VLOOKUP(D67,Open_Girls_check!A:B,2,FALSE)))</f>
        <v>B</v>
      </c>
      <c r="N67" s="13"/>
      <c r="O67" s="12" t="str">
        <f>IF(SUM($N67:N67)&gt;0,"",IF(AND($L67&lt;=O$5,SUM(O$6:O66)&lt;O$4),1,""))</f>
        <v/>
      </c>
      <c r="P67" s="12" t="str">
        <f>IF(SUM($N67:O67)&gt;0,"",IF(AND($L67&lt;=P$5,SUM(P$6:P66)&lt;P$4),1,""))</f>
        <v/>
      </c>
      <c r="Q67" s="12" t="str">
        <f>IF(SUM(N67:$P67)&gt;0,"",IF(AND($M67=Q$5,SUM(Q$6:Q66)&lt;Q$4),1,""))</f>
        <v/>
      </c>
    </row>
    <row r="68" spans="1:17" ht="15.75" hidden="1" x14ac:dyDescent="0.2">
      <c r="A68" s="7">
        <v>63</v>
      </c>
      <c r="B68" s="7">
        <v>94</v>
      </c>
      <c r="C68" s="8"/>
      <c r="D68" s="9" t="s">
        <v>233</v>
      </c>
      <c r="E68" s="7">
        <v>0</v>
      </c>
      <c r="F68" s="8" t="s">
        <v>10</v>
      </c>
      <c r="G68" s="9" t="s">
        <v>95</v>
      </c>
      <c r="H68" s="8" t="s">
        <v>22</v>
      </c>
      <c r="I68" s="8" t="s">
        <v>116</v>
      </c>
      <c r="J68" s="8" t="s">
        <v>24</v>
      </c>
      <c r="K68" s="8" t="s">
        <v>46</v>
      </c>
      <c r="L68">
        <f t="shared" si="1"/>
        <v>13</v>
      </c>
      <c r="M68" s="12" t="str">
        <f>IF(LEFT(G68,1)="B","B",IF(LEFT(G68,1)="G","G",VLOOKUP(D68,Open_Girls_check!A:B,2,FALSE)))</f>
        <v>B</v>
      </c>
      <c r="N68" s="13"/>
      <c r="O68" s="12" t="str">
        <f>IF(SUM($N68:N68)&gt;0,"",IF(AND($L68&lt;=O$5,SUM(O$6:O67)&lt;O$4),1,""))</f>
        <v/>
      </c>
      <c r="P68" s="12" t="str">
        <f>IF(SUM($N68:O68)&gt;0,"",IF(AND($L68&lt;=P$5,SUM(P$6:P67)&lt;P$4),1,""))</f>
        <v/>
      </c>
      <c r="Q68" s="12" t="str">
        <f>IF(SUM(N68:$P68)&gt;0,"",IF(AND($M68=Q$5,SUM(Q$6:Q67)&lt;Q$4),1,""))</f>
        <v/>
      </c>
    </row>
    <row r="69" spans="1:17" ht="15.75" hidden="1" x14ac:dyDescent="0.2">
      <c r="A69" s="7">
        <v>64</v>
      </c>
      <c r="B69" s="7">
        <v>89</v>
      </c>
      <c r="C69" s="8"/>
      <c r="D69" s="9" t="s">
        <v>118</v>
      </c>
      <c r="E69" s="7">
        <v>0</v>
      </c>
      <c r="F69" s="8" t="s">
        <v>10</v>
      </c>
      <c r="G69" s="9" t="s">
        <v>91</v>
      </c>
      <c r="H69" s="8" t="s">
        <v>22</v>
      </c>
      <c r="I69" s="8" t="s">
        <v>116</v>
      </c>
      <c r="J69" s="8" t="s">
        <v>177</v>
      </c>
      <c r="K69" s="8" t="s">
        <v>46</v>
      </c>
      <c r="L69">
        <f t="shared" si="1"/>
        <v>15</v>
      </c>
      <c r="M69" s="12" t="str">
        <f>IF(LEFT(G69,1)="B","B",IF(LEFT(G69,1)="G","G",VLOOKUP(D69,Open_Girls_check!A:B,2,FALSE)))</f>
        <v>B</v>
      </c>
      <c r="N69" s="13"/>
      <c r="O69" s="12" t="str">
        <f>IF(SUM($N69:N69)&gt;0,"",IF(AND($L69&lt;=O$5,SUM(O$6:O68)&lt;O$4),1,""))</f>
        <v/>
      </c>
      <c r="P69" s="12" t="str">
        <f>IF(SUM($N69:O69)&gt;0,"",IF(AND($L69&lt;=P$5,SUM(P$6:P68)&lt;P$4),1,""))</f>
        <v/>
      </c>
      <c r="Q69" s="12" t="str">
        <f>IF(SUM(N69:$P69)&gt;0,"",IF(AND($M69=Q$5,SUM(Q$6:Q68)&lt;Q$4),1,""))</f>
        <v/>
      </c>
    </row>
    <row r="70" spans="1:17" ht="15.75" hidden="1" x14ac:dyDescent="0.2">
      <c r="A70" s="7">
        <v>65</v>
      </c>
      <c r="B70" s="7">
        <v>77</v>
      </c>
      <c r="C70" s="8"/>
      <c r="D70" s="9" t="s">
        <v>231</v>
      </c>
      <c r="E70" s="7">
        <v>953</v>
      </c>
      <c r="F70" s="8" t="s">
        <v>10</v>
      </c>
      <c r="G70" s="9" t="s">
        <v>91</v>
      </c>
      <c r="H70" s="8" t="s">
        <v>22</v>
      </c>
      <c r="I70" s="8" t="s">
        <v>104</v>
      </c>
      <c r="J70" s="8" t="s">
        <v>37</v>
      </c>
      <c r="K70" s="8" t="s">
        <v>46</v>
      </c>
      <c r="L70">
        <f t="shared" si="1"/>
        <v>15</v>
      </c>
      <c r="M70" s="12" t="str">
        <f>IF(LEFT(G70,1)="B","B",IF(LEFT(G70,1)="G","G",VLOOKUP(D70,Open_Girls_check!A:B,2,FALSE)))</f>
        <v>B</v>
      </c>
      <c r="N70" s="13"/>
      <c r="O70" s="12" t="str">
        <f>IF(SUM($N70:N70)&gt;0,"",IF(AND($L70&lt;=O$5,SUM(O$6:O69)&lt;O$4),1,""))</f>
        <v/>
      </c>
      <c r="P70" s="12" t="str">
        <f>IF(SUM($N70:O70)&gt;0,"",IF(AND($L70&lt;=P$5,SUM(P$6:P69)&lt;P$4),1,""))</f>
        <v/>
      </c>
      <c r="Q70" s="12" t="str">
        <f>IF(SUM(N70:$P70)&gt;0,"",IF(AND($M70=Q$5,SUM(Q$6:Q69)&lt;Q$4),1,""))</f>
        <v/>
      </c>
    </row>
    <row r="71" spans="1:17" ht="15.75" hidden="1" x14ac:dyDescent="0.2">
      <c r="A71" s="7">
        <v>66</v>
      </c>
      <c r="B71" s="7">
        <v>48</v>
      </c>
      <c r="C71" s="8"/>
      <c r="D71" s="9" t="s">
        <v>192</v>
      </c>
      <c r="E71" s="7">
        <v>1122</v>
      </c>
      <c r="F71" s="8" t="s">
        <v>10</v>
      </c>
      <c r="G71" s="9"/>
      <c r="H71" s="8" t="s">
        <v>31</v>
      </c>
      <c r="I71" s="8" t="s">
        <v>129</v>
      </c>
      <c r="J71" s="8" t="s">
        <v>323</v>
      </c>
      <c r="K71" s="8" t="s">
        <v>46</v>
      </c>
      <c r="L71">
        <f t="shared" si="1"/>
        <v>99</v>
      </c>
      <c r="M71" s="12" t="str">
        <f>IF(LEFT(G71,1)="B","B",IF(LEFT(G71,1)="G","G",VLOOKUP(D71,Open_Girls_check!A:B,2,FALSE)))</f>
        <v>B</v>
      </c>
      <c r="N71" s="13"/>
      <c r="O71" s="12" t="str">
        <f>IF(SUM($N71:N71)&gt;0,"",IF(AND($L71&lt;=O$5,SUM(O$6:O70)&lt;O$4),1,""))</f>
        <v/>
      </c>
      <c r="P71" s="12" t="str">
        <f>IF(SUM($N71:O71)&gt;0,"",IF(AND($L71&lt;=P$5,SUM(P$6:P70)&lt;P$4),1,""))</f>
        <v/>
      </c>
      <c r="Q71" s="12" t="str">
        <f>IF(SUM(N71:$P71)&gt;0,"",IF(AND($M71=Q$5,SUM(Q$6:Q70)&lt;Q$4),1,""))</f>
        <v/>
      </c>
    </row>
    <row r="72" spans="1:17" ht="15.75" hidden="1" x14ac:dyDescent="0.2">
      <c r="A72" s="7">
        <v>67</v>
      </c>
      <c r="B72" s="7">
        <v>43</v>
      </c>
      <c r="C72" s="8" t="s">
        <v>201</v>
      </c>
      <c r="D72" s="9" t="s">
        <v>202</v>
      </c>
      <c r="E72" s="7">
        <v>1139</v>
      </c>
      <c r="F72" s="8" t="s">
        <v>10</v>
      </c>
      <c r="G72" s="9" t="s">
        <v>19</v>
      </c>
      <c r="H72" s="8" t="s">
        <v>31</v>
      </c>
      <c r="I72" s="8" t="s">
        <v>135</v>
      </c>
      <c r="J72" s="8" t="s">
        <v>160</v>
      </c>
      <c r="K72" s="8" t="s">
        <v>46</v>
      </c>
      <c r="L72">
        <f t="shared" si="1"/>
        <v>7</v>
      </c>
      <c r="M72" s="12" t="str">
        <f>IF(LEFT(G72,1)="B","B",IF(LEFT(G72,1)="G","G",VLOOKUP(D72,Open_Girls_check!A:B,2,FALSE)))</f>
        <v>B</v>
      </c>
      <c r="N72" s="13"/>
      <c r="O72" s="12" t="str">
        <f>IF(SUM($N72:N72)&gt;0,"",IF(AND($L72&lt;=O$5,SUM(O$6:O71)&lt;O$4),1,""))</f>
        <v/>
      </c>
      <c r="P72" s="12" t="str">
        <f>IF(SUM($N72:O72)&gt;0,"",IF(AND($L72&lt;=P$5,SUM(P$6:P71)&lt;P$4),1,""))</f>
        <v/>
      </c>
      <c r="Q72" s="12" t="str">
        <f>IF(SUM(N72:$P72)&gt;0,"",IF(AND($M72=Q$5,SUM(Q$6:Q71)&lt;Q$4),1,""))</f>
        <v/>
      </c>
    </row>
    <row r="73" spans="1:17" ht="15.75" hidden="1" x14ac:dyDescent="0.2">
      <c r="A73" s="7">
        <v>68</v>
      </c>
      <c r="B73" s="7">
        <v>78</v>
      </c>
      <c r="C73" s="8"/>
      <c r="D73" s="9" t="s">
        <v>198</v>
      </c>
      <c r="E73" s="7">
        <v>0</v>
      </c>
      <c r="F73" s="8" t="s">
        <v>10</v>
      </c>
      <c r="G73" s="9" t="s">
        <v>91</v>
      </c>
      <c r="H73" s="8" t="s">
        <v>31</v>
      </c>
      <c r="I73" s="8" t="s">
        <v>157</v>
      </c>
      <c r="J73" s="8" t="s">
        <v>160</v>
      </c>
      <c r="K73" s="8" t="s">
        <v>46</v>
      </c>
      <c r="L73">
        <f t="shared" si="1"/>
        <v>15</v>
      </c>
      <c r="M73" s="12" t="str">
        <f>IF(LEFT(G73,1)="B","B",IF(LEFT(G73,1)="G","G",VLOOKUP(D73,Open_Girls_check!A:B,2,FALSE)))</f>
        <v>B</v>
      </c>
      <c r="N73" s="13"/>
      <c r="O73" s="12" t="str">
        <f>IF(SUM($N73:N73)&gt;0,"",IF(AND($L73&lt;=O$5,SUM(O$6:O72)&lt;O$4),1,""))</f>
        <v/>
      </c>
      <c r="P73" s="12" t="str">
        <f>IF(SUM($N73:O73)&gt;0,"",IF(AND($L73&lt;=P$5,SUM(P$6:P72)&lt;P$4),1,""))</f>
        <v/>
      </c>
      <c r="Q73" s="12" t="str">
        <f>IF(SUM(N73:$P73)&gt;0,"",IF(AND($M73=Q$5,SUM(Q$6:Q72)&lt;Q$4),1,""))</f>
        <v/>
      </c>
    </row>
    <row r="74" spans="1:17" ht="15.75" hidden="1" x14ac:dyDescent="0.2">
      <c r="A74" s="7">
        <v>69</v>
      </c>
      <c r="B74" s="7">
        <v>56</v>
      </c>
      <c r="C74" s="8"/>
      <c r="D74" s="9" t="s">
        <v>72</v>
      </c>
      <c r="E74" s="7">
        <v>1078</v>
      </c>
      <c r="F74" s="8" t="s">
        <v>10</v>
      </c>
      <c r="G74" s="9" t="s">
        <v>15</v>
      </c>
      <c r="H74" s="8" t="s">
        <v>31</v>
      </c>
      <c r="I74" s="8" t="s">
        <v>144</v>
      </c>
      <c r="J74" s="8" t="s">
        <v>32</v>
      </c>
      <c r="K74" s="8" t="s">
        <v>46</v>
      </c>
      <c r="L74">
        <f t="shared" si="1"/>
        <v>11</v>
      </c>
      <c r="M74" s="12" t="str">
        <f>IF(LEFT(G74,1)="B","B",IF(LEFT(G74,1)="G","G",VLOOKUP(D74,Open_Girls_check!A:B,2,FALSE)))</f>
        <v>B</v>
      </c>
      <c r="N74" s="13"/>
      <c r="O74" s="12" t="str">
        <f>IF(SUM($N74:N74)&gt;0,"",IF(AND($L74&lt;=O$5,SUM(O$6:O73)&lt;O$4),1,""))</f>
        <v/>
      </c>
      <c r="P74" s="12" t="str">
        <f>IF(SUM($N74:O74)&gt;0,"",IF(AND($L74&lt;=P$5,SUM(P$6:P73)&lt;P$4),1,""))</f>
        <v/>
      </c>
      <c r="Q74" s="12" t="str">
        <f>IF(SUM(N74:$P74)&gt;0,"",IF(AND($M74=Q$5,SUM(Q$6:Q73)&lt;Q$4),1,""))</f>
        <v/>
      </c>
    </row>
    <row r="75" spans="1:17" ht="15.75" hidden="1" x14ac:dyDescent="0.2">
      <c r="A75" s="7">
        <v>70</v>
      </c>
      <c r="B75" s="7">
        <v>87</v>
      </c>
      <c r="C75" s="8"/>
      <c r="D75" s="9" t="s">
        <v>60</v>
      </c>
      <c r="E75" s="7">
        <v>0</v>
      </c>
      <c r="F75" s="8" t="s">
        <v>10</v>
      </c>
      <c r="G75" s="9"/>
      <c r="H75" s="8" t="s">
        <v>31</v>
      </c>
      <c r="I75" s="8" t="s">
        <v>100</v>
      </c>
      <c r="J75" s="8" t="s">
        <v>32</v>
      </c>
      <c r="K75" s="8" t="s">
        <v>46</v>
      </c>
      <c r="L75">
        <f t="shared" si="1"/>
        <v>99</v>
      </c>
      <c r="M75" s="12" t="str">
        <f>IF(LEFT(G75,1)="B","B",IF(LEFT(G75,1)="G","G",VLOOKUP(D75,Open_Girls_check!A:B,2,FALSE)))</f>
        <v>B</v>
      </c>
      <c r="N75" s="13"/>
      <c r="O75" s="12" t="str">
        <f>IF(SUM($N75:N75)&gt;0,"",IF(AND($L75&lt;=O$5,SUM(O$6:O74)&lt;O$4),1,""))</f>
        <v/>
      </c>
      <c r="P75" s="12" t="str">
        <f>IF(SUM($N75:O75)&gt;0,"",IF(AND($L75&lt;=P$5,SUM(P$6:P74)&lt;P$4),1,""))</f>
        <v/>
      </c>
      <c r="Q75" s="12" t="str">
        <f>IF(SUM(N75:$P75)&gt;0,"",IF(AND($M75=Q$5,SUM(Q$6:Q74)&lt;Q$4),1,""))</f>
        <v/>
      </c>
    </row>
    <row r="76" spans="1:17" ht="15.75" hidden="1" x14ac:dyDescent="0.2">
      <c r="A76" s="7">
        <v>71</v>
      </c>
      <c r="B76" s="7">
        <v>76</v>
      </c>
      <c r="C76" s="8"/>
      <c r="D76" s="9" t="s">
        <v>66</v>
      </c>
      <c r="E76" s="7">
        <v>987</v>
      </c>
      <c r="F76" s="8" t="s">
        <v>10</v>
      </c>
      <c r="G76" s="9" t="s">
        <v>27</v>
      </c>
      <c r="H76" s="8" t="s">
        <v>31</v>
      </c>
      <c r="I76" s="8" t="s">
        <v>112</v>
      </c>
      <c r="J76" s="8" t="s">
        <v>325</v>
      </c>
      <c r="K76" s="8" t="s">
        <v>46</v>
      </c>
      <c r="L76">
        <f t="shared" si="1"/>
        <v>9</v>
      </c>
      <c r="M76" s="12" t="str">
        <f>IF(LEFT(G76,1)="B","B",IF(LEFT(G76,1)="G","G",VLOOKUP(D76,Open_Girls_check!A:B,2,FALSE)))</f>
        <v>B</v>
      </c>
      <c r="N76" s="13"/>
      <c r="O76" s="12" t="str">
        <f>IF(SUM($N76:N76)&gt;0,"",IF(AND($L76&lt;=O$5,SUM(O$6:O75)&lt;O$4),1,""))</f>
        <v/>
      </c>
      <c r="P76" s="12" t="str">
        <f>IF(SUM($N76:O76)&gt;0,"",IF(AND($L76&lt;=P$5,SUM(P$6:P75)&lt;P$4),1,""))</f>
        <v/>
      </c>
      <c r="Q76" s="12" t="str">
        <f>IF(SUM(N76:$P76)&gt;0,"",IF(AND($M76=Q$5,SUM(Q$6:Q75)&lt;Q$4),1,""))</f>
        <v/>
      </c>
    </row>
    <row r="77" spans="1:17" ht="15.75" hidden="1" x14ac:dyDescent="0.2">
      <c r="A77" s="7">
        <v>72</v>
      </c>
      <c r="B77" s="7">
        <v>41</v>
      </c>
      <c r="C77" s="8"/>
      <c r="D77" s="9" t="s">
        <v>236</v>
      </c>
      <c r="E77" s="7">
        <v>1151</v>
      </c>
      <c r="F77" s="8" t="s">
        <v>10</v>
      </c>
      <c r="G77" s="9"/>
      <c r="H77" s="8" t="s">
        <v>31</v>
      </c>
      <c r="I77" s="8" t="s">
        <v>120</v>
      </c>
      <c r="J77" s="8" t="s">
        <v>36</v>
      </c>
      <c r="K77" s="8" t="s">
        <v>46</v>
      </c>
      <c r="L77">
        <f t="shared" si="1"/>
        <v>99</v>
      </c>
      <c r="M77" s="12" t="str">
        <f>IF(LEFT(G77,1)="B","B",IF(LEFT(G77,1)="G","G",VLOOKUP(D77,Open_Girls_check!A:B,2,FALSE)))</f>
        <v>B</v>
      </c>
      <c r="N77" s="13"/>
      <c r="O77" s="12" t="str">
        <f>IF(SUM($N77:N77)&gt;0,"",IF(AND($L77&lt;=O$5,SUM(O$6:O76)&lt;O$4),1,""))</f>
        <v/>
      </c>
      <c r="P77" s="12" t="str">
        <f>IF(SUM($N77:O77)&gt;0,"",IF(AND($L77&lt;=P$5,SUM(P$6:P76)&lt;P$4),1,""))</f>
        <v/>
      </c>
      <c r="Q77" s="12" t="str">
        <f>IF(SUM(N77:$P77)&gt;0,"",IF(AND($M77=Q$5,SUM(Q$6:Q76)&lt;Q$4),1,""))</f>
        <v/>
      </c>
    </row>
    <row r="78" spans="1:17" ht="15.75" hidden="1" x14ac:dyDescent="0.2">
      <c r="A78" s="7">
        <v>73</v>
      </c>
      <c r="B78" s="7">
        <v>65</v>
      </c>
      <c r="C78" s="8"/>
      <c r="D78" s="9" t="s">
        <v>222</v>
      </c>
      <c r="E78" s="7">
        <v>1045</v>
      </c>
      <c r="F78" s="8" t="s">
        <v>10</v>
      </c>
      <c r="G78" s="9" t="s">
        <v>15</v>
      </c>
      <c r="H78" s="8" t="s">
        <v>34</v>
      </c>
      <c r="I78" s="8" t="s">
        <v>136</v>
      </c>
      <c r="J78" s="8" t="s">
        <v>24</v>
      </c>
      <c r="K78" s="8" t="s">
        <v>46</v>
      </c>
      <c r="L78">
        <f t="shared" si="1"/>
        <v>11</v>
      </c>
      <c r="M78" s="12" t="str">
        <f>IF(LEFT(G78,1)="B","B",IF(LEFT(G78,1)="G","G",VLOOKUP(D78,Open_Girls_check!A:B,2,FALSE)))</f>
        <v>B</v>
      </c>
      <c r="N78" s="13"/>
      <c r="O78" s="12" t="str">
        <f>IF(SUM($N78:N78)&gt;0,"",IF(AND($L78&lt;=O$5,SUM(O$6:O77)&lt;O$4),1,""))</f>
        <v/>
      </c>
      <c r="P78" s="12" t="str">
        <f>IF(SUM($N78:O78)&gt;0,"",IF(AND($L78&lt;=P$5,SUM(P$6:P77)&lt;P$4),1,""))</f>
        <v/>
      </c>
      <c r="Q78" s="12" t="str">
        <f>IF(SUM(N78:$P78)&gt;0,"",IF(AND($M78=Q$5,SUM(Q$6:Q77)&lt;Q$4),1,""))</f>
        <v/>
      </c>
    </row>
    <row r="79" spans="1:17" ht="15.75" hidden="1" x14ac:dyDescent="0.2">
      <c r="A79" s="7">
        <v>74</v>
      </c>
      <c r="B79" s="7">
        <v>33</v>
      </c>
      <c r="C79" s="8"/>
      <c r="D79" s="9" t="s">
        <v>123</v>
      </c>
      <c r="E79" s="7">
        <v>1195</v>
      </c>
      <c r="F79" s="8" t="s">
        <v>10</v>
      </c>
      <c r="G79" s="9" t="s">
        <v>95</v>
      </c>
      <c r="H79" s="8" t="s">
        <v>34</v>
      </c>
      <c r="I79" s="8" t="s">
        <v>157</v>
      </c>
      <c r="J79" s="8" t="s">
        <v>324</v>
      </c>
      <c r="K79" s="8" t="s">
        <v>46</v>
      </c>
      <c r="L79">
        <f t="shared" si="1"/>
        <v>13</v>
      </c>
      <c r="M79" s="12" t="str">
        <f>IF(LEFT(G79,1)="B","B",IF(LEFT(G79,1)="G","G",VLOOKUP(D79,Open_Girls_check!A:B,2,FALSE)))</f>
        <v>B</v>
      </c>
      <c r="N79" s="13"/>
      <c r="O79" s="12" t="str">
        <f>IF(SUM($N79:N79)&gt;0,"",IF(AND($L79&lt;=O$5,SUM(O$6:O78)&lt;O$4),1,""))</f>
        <v/>
      </c>
      <c r="P79" s="12" t="str">
        <f>IF(SUM($N79:O79)&gt;0,"",IF(AND($L79&lt;=P$5,SUM(P$6:P78)&lt;P$4),1,""))</f>
        <v/>
      </c>
      <c r="Q79" s="12" t="str">
        <f>IF(SUM(N79:$P79)&gt;0,"",IF(AND($M79=Q$5,SUM(Q$6:Q78)&lt;Q$4),1,""))</f>
        <v/>
      </c>
    </row>
    <row r="80" spans="1:17" ht="15.75" x14ac:dyDescent="0.2">
      <c r="A80" s="7">
        <v>75</v>
      </c>
      <c r="B80" s="7">
        <v>55</v>
      </c>
      <c r="C80" s="8"/>
      <c r="D80" s="9" t="s">
        <v>214</v>
      </c>
      <c r="E80" s="7">
        <v>1085</v>
      </c>
      <c r="F80" s="8" t="s">
        <v>10</v>
      </c>
      <c r="G80" s="9" t="s">
        <v>76</v>
      </c>
      <c r="H80" s="8" t="s">
        <v>34</v>
      </c>
      <c r="I80" s="8" t="s">
        <v>134</v>
      </c>
      <c r="J80" s="8" t="s">
        <v>30</v>
      </c>
      <c r="K80" s="8" t="s">
        <v>46</v>
      </c>
      <c r="L80">
        <f t="shared" si="1"/>
        <v>11</v>
      </c>
      <c r="M80" s="12" t="str">
        <f>IF(LEFT(G80,1)="B","B",IF(LEFT(G80,1)="G","G",VLOOKUP(D80,Open_Girls_check!A:B,2,FALSE)))</f>
        <v>G</v>
      </c>
      <c r="N80" s="13"/>
      <c r="O80" s="12" t="str">
        <f>IF(SUM($N80:N80)&gt;0,"",IF(AND($L80&lt;=O$5,SUM(O$6:O79)&lt;O$4),1,""))</f>
        <v/>
      </c>
      <c r="P80" s="12" t="str">
        <f>IF(SUM($N80:O80)&gt;0,"",IF(AND($L80&lt;=P$5,SUM(P$6:P79)&lt;P$4),1,""))</f>
        <v/>
      </c>
      <c r="Q80" s="12">
        <f>IF(SUM(N80:$P80)&gt;0,"",IF(AND($M80=Q$5,SUM(Q$6:Q79)&lt;Q$4),1,""))</f>
        <v>1</v>
      </c>
    </row>
    <row r="81" spans="1:17" ht="15.75" hidden="1" x14ac:dyDescent="0.2">
      <c r="A81" s="7">
        <v>76</v>
      </c>
      <c r="B81" s="7">
        <v>86</v>
      </c>
      <c r="C81" s="8"/>
      <c r="D81" s="9" t="s">
        <v>225</v>
      </c>
      <c r="E81" s="7">
        <v>0</v>
      </c>
      <c r="F81" s="8" t="s">
        <v>10</v>
      </c>
      <c r="G81" s="9" t="s">
        <v>27</v>
      </c>
      <c r="H81" s="8" t="s">
        <v>34</v>
      </c>
      <c r="I81" s="8" t="s">
        <v>134</v>
      </c>
      <c r="J81" s="8" t="s">
        <v>30</v>
      </c>
      <c r="K81" s="8" t="s">
        <v>46</v>
      </c>
      <c r="L81">
        <f t="shared" si="1"/>
        <v>9</v>
      </c>
      <c r="M81" s="12" t="str">
        <f>IF(LEFT(G81,1)="B","B",IF(LEFT(G81,1)="G","G",VLOOKUP(D81,Open_Girls_check!A:B,2,FALSE)))</f>
        <v>B</v>
      </c>
      <c r="N81" s="13"/>
      <c r="O81" s="12" t="str">
        <f>IF(SUM($N81:N81)&gt;0,"",IF(AND($L81&lt;=O$5,SUM(O$6:O80)&lt;O$4),1,""))</f>
        <v/>
      </c>
      <c r="P81" s="12" t="str">
        <f>IF(SUM($N81:O81)&gt;0,"",IF(AND($L81&lt;=P$5,SUM(P$6:P80)&lt;P$4),1,""))</f>
        <v/>
      </c>
      <c r="Q81" s="12" t="str">
        <f>IF(SUM(N81:$P81)&gt;0,"",IF(AND($M81=Q$5,SUM(Q$6:Q80)&lt;Q$4),1,""))</f>
        <v/>
      </c>
    </row>
    <row r="82" spans="1:17" ht="15.75" x14ac:dyDescent="0.2">
      <c r="A82" s="7">
        <v>77</v>
      </c>
      <c r="B82" s="7">
        <v>75</v>
      </c>
      <c r="C82" s="8"/>
      <c r="D82" s="9" t="s">
        <v>245</v>
      </c>
      <c r="E82" s="7">
        <v>988</v>
      </c>
      <c r="F82" s="8" t="s">
        <v>10</v>
      </c>
      <c r="G82" s="9" t="s">
        <v>21</v>
      </c>
      <c r="H82" s="8" t="s">
        <v>34</v>
      </c>
      <c r="I82" s="8" t="s">
        <v>116</v>
      </c>
      <c r="J82" s="8" t="s">
        <v>36</v>
      </c>
      <c r="K82" s="8" t="s">
        <v>46</v>
      </c>
      <c r="L82">
        <f t="shared" si="1"/>
        <v>10</v>
      </c>
      <c r="M82" s="12" t="str">
        <f>IF(LEFT(G82,1)="B","B",IF(LEFT(G82,1)="G","G",VLOOKUP(D82,Open_Girls_check!A:B,2,FALSE)))</f>
        <v>G</v>
      </c>
      <c r="N82" s="13"/>
      <c r="O82" s="12" t="str">
        <f>IF(SUM($N82:N82)&gt;0,"",IF(AND($L82&lt;=O$5,SUM(O$6:O81)&lt;O$4),1,""))</f>
        <v/>
      </c>
      <c r="P82" s="12" t="str">
        <f>IF(SUM($N82:O82)&gt;0,"",IF(AND($L82&lt;=P$5,SUM(P$6:P81)&lt;P$4),1,""))</f>
        <v/>
      </c>
      <c r="Q82" s="12">
        <f>IF(SUM(N82:$P82)&gt;0,"",IF(AND($M82=Q$5,SUM(Q$6:Q81)&lt;Q$4),1,""))</f>
        <v>1</v>
      </c>
    </row>
    <row r="83" spans="1:17" ht="15.75" hidden="1" x14ac:dyDescent="0.2">
      <c r="A83" s="7">
        <v>78</v>
      </c>
      <c r="B83" s="7">
        <v>90</v>
      </c>
      <c r="C83" s="8"/>
      <c r="D83" s="9" t="s">
        <v>232</v>
      </c>
      <c r="E83" s="7">
        <v>0</v>
      </c>
      <c r="F83" s="8" t="s">
        <v>10</v>
      </c>
      <c r="G83" s="9"/>
      <c r="H83" s="8" t="s">
        <v>34</v>
      </c>
      <c r="I83" s="8" t="s">
        <v>99</v>
      </c>
      <c r="J83" s="8" t="s">
        <v>35</v>
      </c>
      <c r="K83" s="8" t="s">
        <v>46</v>
      </c>
      <c r="L83">
        <f t="shared" si="1"/>
        <v>99</v>
      </c>
      <c r="M83" s="12" t="str">
        <f>IF(LEFT(G83,1)="B","B",IF(LEFT(G83,1)="G","G",VLOOKUP(D83,Open_Girls_check!A:B,2,FALSE)))</f>
        <v>B</v>
      </c>
      <c r="N83" s="13"/>
      <c r="O83" s="12" t="str">
        <f>IF(SUM($N83:N83)&gt;0,"",IF(AND($L83&lt;=O$5,SUM(O$6:O82)&lt;O$4),1,""))</f>
        <v/>
      </c>
      <c r="P83" s="12" t="str">
        <f>IF(SUM($N83:O83)&gt;0,"",IF(AND($L83&lt;=P$5,SUM(P$6:P82)&lt;P$4),1,""))</f>
        <v/>
      </c>
      <c r="Q83" s="12" t="str">
        <f>IF(SUM(N83:$P83)&gt;0,"",IF(AND($M83=Q$5,SUM(Q$6:Q82)&lt;Q$4),1,""))</f>
        <v/>
      </c>
    </row>
    <row r="84" spans="1:17" ht="15.75" hidden="1" x14ac:dyDescent="0.2">
      <c r="A84" s="7">
        <v>79</v>
      </c>
      <c r="B84" s="7">
        <v>88</v>
      </c>
      <c r="C84" s="8"/>
      <c r="D84" s="9" t="s">
        <v>237</v>
      </c>
      <c r="E84" s="7">
        <v>0</v>
      </c>
      <c r="F84" s="8" t="s">
        <v>10</v>
      </c>
      <c r="G84" s="9" t="s">
        <v>12</v>
      </c>
      <c r="H84" s="8" t="s">
        <v>34</v>
      </c>
      <c r="I84" s="8" t="s">
        <v>119</v>
      </c>
      <c r="J84" s="8" t="s">
        <v>36</v>
      </c>
      <c r="K84" s="8" t="s">
        <v>46</v>
      </c>
      <c r="L84">
        <f t="shared" si="1"/>
        <v>8</v>
      </c>
      <c r="M84" s="12" t="str">
        <f>IF(LEFT(G84,1)="B","B",IF(LEFT(G84,1)="G","G",VLOOKUP(D84,Open_Girls_check!A:B,2,FALSE)))</f>
        <v>B</v>
      </c>
      <c r="N84" s="13"/>
      <c r="O84" s="12" t="str">
        <f>IF(SUM($N84:N84)&gt;0,"",IF(AND($L84&lt;=O$5,SUM(O$6:O83)&lt;O$4),1,""))</f>
        <v/>
      </c>
      <c r="P84" s="12" t="str">
        <f>IF(SUM($N84:O84)&gt;0,"",IF(AND($L84&lt;=P$5,SUM(P$6:P83)&lt;P$4),1,""))</f>
        <v/>
      </c>
      <c r="Q84" s="12" t="str">
        <f>IF(SUM(N84:$P84)&gt;0,"",IF(AND($M84=Q$5,SUM(Q$6:Q83)&lt;Q$4),1,""))</f>
        <v/>
      </c>
    </row>
    <row r="85" spans="1:17" ht="15.75" hidden="1" x14ac:dyDescent="0.2">
      <c r="A85" s="7">
        <v>80</v>
      </c>
      <c r="B85" s="7">
        <v>69</v>
      </c>
      <c r="C85" s="8"/>
      <c r="D85" s="9" t="s">
        <v>228</v>
      </c>
      <c r="E85" s="7">
        <v>1031</v>
      </c>
      <c r="F85" s="8" t="s">
        <v>10</v>
      </c>
      <c r="G85" s="9" t="s">
        <v>12</v>
      </c>
      <c r="H85" s="8" t="s">
        <v>34</v>
      </c>
      <c r="I85" s="8" t="s">
        <v>119</v>
      </c>
      <c r="J85" s="8" t="s">
        <v>39</v>
      </c>
      <c r="K85" s="8" t="s">
        <v>46</v>
      </c>
      <c r="L85">
        <f t="shared" si="1"/>
        <v>8</v>
      </c>
      <c r="M85" s="12" t="str">
        <f>IF(LEFT(G85,1)="B","B",IF(LEFT(G85,1)="G","G",VLOOKUP(D85,Open_Girls_check!A:B,2,FALSE)))</f>
        <v>B</v>
      </c>
      <c r="N85" s="13"/>
      <c r="O85" s="12" t="str">
        <f>IF(SUM($N85:N85)&gt;0,"",IF(AND($L85&lt;=O$5,SUM(O$6:O84)&lt;O$4),1,""))</f>
        <v/>
      </c>
      <c r="P85" s="12" t="str">
        <f>IF(SUM($N85:O85)&gt;0,"",IF(AND($L85&lt;=P$5,SUM(P$6:P84)&lt;P$4),1,""))</f>
        <v/>
      </c>
      <c r="Q85" s="12" t="str">
        <f>IF(SUM(N85:$P85)&gt;0,"",IF(AND($M85=Q$5,SUM(Q$6:Q84)&lt;Q$4),1,""))</f>
        <v/>
      </c>
    </row>
    <row r="86" spans="1:17" ht="15.75" hidden="1" x14ac:dyDescent="0.2">
      <c r="A86" s="7">
        <v>81</v>
      </c>
      <c r="B86" s="7">
        <v>60</v>
      </c>
      <c r="C86" s="8"/>
      <c r="D86" s="9" t="s">
        <v>234</v>
      </c>
      <c r="E86" s="7">
        <v>1060</v>
      </c>
      <c r="F86" s="8" t="s">
        <v>10</v>
      </c>
      <c r="G86" s="9" t="s">
        <v>95</v>
      </c>
      <c r="H86" s="8" t="s">
        <v>41</v>
      </c>
      <c r="I86" s="8" t="s">
        <v>157</v>
      </c>
      <c r="J86" s="8" t="s">
        <v>325</v>
      </c>
      <c r="K86" s="8" t="s">
        <v>46</v>
      </c>
      <c r="L86">
        <f t="shared" si="1"/>
        <v>13</v>
      </c>
      <c r="M86" s="12" t="str">
        <f>IF(LEFT(G86,1)="B","B",IF(LEFT(G86,1)="G","G",VLOOKUP(D86,Open_Girls_check!A:B,2,FALSE)))</f>
        <v>B</v>
      </c>
      <c r="N86" s="13"/>
      <c r="O86" s="12" t="str">
        <f>IF(SUM($N86:N86)&gt;0,"",IF(AND($L86&lt;=O$5,SUM(O$6:O85)&lt;O$4),1,""))</f>
        <v/>
      </c>
      <c r="P86" s="12" t="str">
        <f>IF(SUM($N86:O86)&gt;0,"",IF(AND($L86&lt;=P$5,SUM(P$6:P85)&lt;P$4),1,""))</f>
        <v/>
      </c>
      <c r="Q86" s="12" t="str">
        <f>IF(SUM(N86:$P86)&gt;0,"",IF(AND($M86=Q$5,SUM(Q$6:Q85)&lt;Q$4),1,""))</f>
        <v/>
      </c>
    </row>
    <row r="87" spans="1:17" ht="15.75" hidden="1" x14ac:dyDescent="0.2">
      <c r="A87" s="7">
        <v>82</v>
      </c>
      <c r="B87" s="7">
        <v>36</v>
      </c>
      <c r="C87" s="8"/>
      <c r="D87" s="9" t="s">
        <v>16</v>
      </c>
      <c r="E87" s="7">
        <v>1170</v>
      </c>
      <c r="F87" s="8" t="s">
        <v>10</v>
      </c>
      <c r="G87" s="9"/>
      <c r="H87" s="8" t="s">
        <v>42</v>
      </c>
      <c r="I87" s="8" t="s">
        <v>134</v>
      </c>
      <c r="J87" s="8" t="s">
        <v>205</v>
      </c>
      <c r="K87" s="8" t="s">
        <v>46</v>
      </c>
      <c r="L87">
        <f t="shared" si="1"/>
        <v>99</v>
      </c>
      <c r="M87" s="12" t="str">
        <f>IF(LEFT(G87,1)="B","B",IF(LEFT(G87,1)="G","G",VLOOKUP(D87,Open_Girls_check!A:B,2,FALSE)))</f>
        <v>B</v>
      </c>
      <c r="N87" s="13"/>
      <c r="O87" s="12" t="str">
        <f>IF(SUM($N87:N87)&gt;0,"",IF(AND($L87&lt;=O$5,SUM(O$6:O86)&lt;O$4),1,""))</f>
        <v/>
      </c>
      <c r="P87" s="12" t="str">
        <f>IF(SUM($N87:O87)&gt;0,"",IF(AND($L87&lt;=P$5,SUM(P$6:P86)&lt;P$4),1,""))</f>
        <v/>
      </c>
      <c r="Q87" s="12" t="str">
        <f>IF(SUM(N87:$P87)&gt;0,"",IF(AND($M87=Q$5,SUM(Q$6:Q86)&lt;Q$4),1,""))</f>
        <v/>
      </c>
    </row>
    <row r="88" spans="1:17" ht="15.75" hidden="1" x14ac:dyDescent="0.2">
      <c r="A88" s="7">
        <v>83</v>
      </c>
      <c r="B88" s="7">
        <v>85</v>
      </c>
      <c r="C88" s="8"/>
      <c r="D88" s="9" t="s">
        <v>79</v>
      </c>
      <c r="E88" s="7">
        <v>0</v>
      </c>
      <c r="F88" s="8" t="s">
        <v>10</v>
      </c>
      <c r="G88" s="9" t="s">
        <v>29</v>
      </c>
      <c r="H88" s="8" t="s">
        <v>42</v>
      </c>
      <c r="I88" s="8" t="s">
        <v>100</v>
      </c>
      <c r="J88" s="8" t="s">
        <v>39</v>
      </c>
      <c r="K88" s="8" t="s">
        <v>46</v>
      </c>
      <c r="L88">
        <f t="shared" si="1"/>
        <v>10</v>
      </c>
      <c r="M88" s="12" t="str">
        <f>IF(LEFT(G88,1)="B","B",IF(LEFT(G88,1)="G","G",VLOOKUP(D88,Open_Girls_check!A:B,2,FALSE)))</f>
        <v>B</v>
      </c>
      <c r="N88" s="13"/>
      <c r="O88" s="12" t="str">
        <f>IF(SUM($N88:N88)&gt;0,"",IF(AND($L88&lt;=O$5,SUM(O$6:O87)&lt;O$4),1,""))</f>
        <v/>
      </c>
      <c r="P88" s="12" t="str">
        <f>IF(SUM($N88:O88)&gt;0,"",IF(AND($L88&lt;=P$5,SUM(P$6:P87)&lt;P$4),1,""))</f>
        <v/>
      </c>
      <c r="Q88" s="12" t="str">
        <f>IF(SUM(N88:$P88)&gt;0,"",IF(AND($M88=Q$5,SUM(Q$6:Q87)&lt;Q$4),1,""))</f>
        <v/>
      </c>
    </row>
    <row r="89" spans="1:17" ht="15.75" hidden="1" x14ac:dyDescent="0.2">
      <c r="A89" s="7">
        <v>84</v>
      </c>
      <c r="B89" s="7">
        <v>91</v>
      </c>
      <c r="C89" s="8"/>
      <c r="D89" s="9" t="s">
        <v>246</v>
      </c>
      <c r="E89" s="7">
        <v>0</v>
      </c>
      <c r="F89" s="8" t="s">
        <v>10</v>
      </c>
      <c r="G89" s="9" t="s">
        <v>95</v>
      </c>
      <c r="H89" s="8" t="s">
        <v>42</v>
      </c>
      <c r="I89" s="8" t="s">
        <v>116</v>
      </c>
      <c r="J89" s="8" t="s">
        <v>43</v>
      </c>
      <c r="K89" s="8" t="s">
        <v>46</v>
      </c>
      <c r="L89">
        <f t="shared" si="1"/>
        <v>13</v>
      </c>
      <c r="M89" s="12" t="str">
        <f>IF(LEFT(G89,1)="B","B",IF(LEFT(G89,1)="G","G",VLOOKUP(D89,Open_Girls_check!A:B,2,FALSE)))</f>
        <v>B</v>
      </c>
      <c r="N89" s="13"/>
      <c r="O89" s="12" t="str">
        <f>IF(SUM($N89:N89)&gt;0,"",IF(AND($L89&lt;=O$5,SUM(O$6:O88)&lt;O$4),1,""))</f>
        <v/>
      </c>
      <c r="P89" s="12" t="str">
        <f>IF(SUM($N89:O89)&gt;0,"",IF(AND($L89&lt;=P$5,SUM(P$6:P88)&lt;P$4),1,""))</f>
        <v/>
      </c>
      <c r="Q89" s="12" t="str">
        <f>IF(SUM(N89:$P89)&gt;0,"",IF(AND($M89=Q$5,SUM(Q$6:Q88)&lt;Q$4),1,""))</f>
        <v/>
      </c>
    </row>
    <row r="90" spans="1:17" ht="15.75" hidden="1" x14ac:dyDescent="0.2">
      <c r="A90" s="7">
        <v>85</v>
      </c>
      <c r="B90" s="7">
        <v>71</v>
      </c>
      <c r="C90" s="8"/>
      <c r="D90" s="9" t="s">
        <v>247</v>
      </c>
      <c r="E90" s="7">
        <v>1025</v>
      </c>
      <c r="F90" s="8" t="s">
        <v>10</v>
      </c>
      <c r="G90" s="9" t="s">
        <v>19</v>
      </c>
      <c r="H90" s="8" t="s">
        <v>42</v>
      </c>
      <c r="I90" s="8" t="s">
        <v>102</v>
      </c>
      <c r="J90" s="8" t="s">
        <v>218</v>
      </c>
      <c r="K90" s="8" t="s">
        <v>46</v>
      </c>
      <c r="L90">
        <f t="shared" si="1"/>
        <v>7</v>
      </c>
      <c r="M90" s="12" t="str">
        <f>IF(LEFT(G90,1)="B","B",IF(LEFT(G90,1)="G","G",VLOOKUP(D90,Open_Girls_check!A:B,2,FALSE)))</f>
        <v>B</v>
      </c>
      <c r="N90" s="13"/>
      <c r="O90" s="12" t="str">
        <f>IF(SUM($N90:N90)&gt;0,"",IF(AND($L90&lt;=O$5,SUM(O$6:O89)&lt;O$4),1,""))</f>
        <v/>
      </c>
      <c r="P90" s="12" t="str">
        <f>IF(SUM($N90:O90)&gt;0,"",IF(AND($L90&lt;=P$5,SUM(P$6:P89)&lt;P$4),1,""))</f>
        <v/>
      </c>
      <c r="Q90" s="12" t="str">
        <f>IF(SUM(N90:$P90)&gt;0,"",IF(AND($M90=Q$5,SUM(Q$6:Q89)&lt;Q$4),1,""))</f>
        <v/>
      </c>
    </row>
    <row r="91" spans="1:17" ht="15.75" hidden="1" x14ac:dyDescent="0.2">
      <c r="A91" s="7">
        <v>86</v>
      </c>
      <c r="B91" s="7">
        <v>70</v>
      </c>
      <c r="C91" s="8"/>
      <c r="D91" s="9" t="s">
        <v>74</v>
      </c>
      <c r="E91" s="7">
        <v>1028</v>
      </c>
      <c r="F91" s="8" t="s">
        <v>10</v>
      </c>
      <c r="G91" s="9" t="s">
        <v>19</v>
      </c>
      <c r="H91" s="8" t="s">
        <v>235</v>
      </c>
      <c r="I91" s="8" t="s">
        <v>137</v>
      </c>
      <c r="J91" s="8" t="s">
        <v>43</v>
      </c>
      <c r="K91" s="8" t="s">
        <v>46</v>
      </c>
      <c r="L91">
        <f t="shared" si="1"/>
        <v>7</v>
      </c>
      <c r="M91" s="12" t="str">
        <f>IF(LEFT(G91,1)="B","B",IF(LEFT(G91,1)="G","G",VLOOKUP(D91,Open_Girls_check!A:B,2,FALSE)))</f>
        <v>B</v>
      </c>
      <c r="N91" s="13"/>
      <c r="O91" s="12" t="str">
        <f>IF(SUM($N91:N91)&gt;0,"",IF(AND($L91&lt;=O$5,SUM(O$6:O90)&lt;O$4),1,""))</f>
        <v/>
      </c>
      <c r="P91" s="12" t="str">
        <f>IF(SUM($N91:O91)&gt;0,"",IF(AND($L91&lt;=P$5,SUM(P$6:P90)&lt;P$4),1,""))</f>
        <v/>
      </c>
      <c r="Q91" s="12" t="str">
        <f>IF(SUM(N91:$P91)&gt;0,"",IF(AND($M91=Q$5,SUM(Q$6:Q90)&lt;Q$4),1,""))</f>
        <v/>
      </c>
    </row>
    <row r="92" spans="1:17" ht="15.75" x14ac:dyDescent="0.2">
      <c r="A92" s="7">
        <v>87</v>
      </c>
      <c r="B92" s="7">
        <v>7</v>
      </c>
      <c r="C92" s="8" t="s">
        <v>238</v>
      </c>
      <c r="D92" s="9" t="s">
        <v>239</v>
      </c>
      <c r="E92" s="7">
        <v>1617</v>
      </c>
      <c r="F92" s="8" t="s">
        <v>10</v>
      </c>
      <c r="G92" s="9" t="s">
        <v>240</v>
      </c>
      <c r="H92" s="8" t="s">
        <v>46</v>
      </c>
      <c r="I92" s="8" t="s">
        <v>112</v>
      </c>
      <c r="J92" s="8" t="s">
        <v>47</v>
      </c>
      <c r="K92" s="8" t="s">
        <v>46</v>
      </c>
      <c r="L92">
        <f t="shared" si="1"/>
        <v>18</v>
      </c>
      <c r="M92" s="12" t="str">
        <f>IF(LEFT(G92,1)="B","B",IF(LEFT(G92,1)="G","G",VLOOKUP(D92,Open_Girls_check!A:B,2,FALSE)))</f>
        <v>G</v>
      </c>
      <c r="N92" s="13"/>
      <c r="O92" s="12" t="str">
        <f>IF(SUM($N92:N92)&gt;0,"",IF(AND($L92&lt;=O$5,SUM(O$6:O91)&lt;O$4),1,""))</f>
        <v/>
      </c>
      <c r="P92" s="12" t="str">
        <f>IF(SUM($N92:O92)&gt;0,"",IF(AND($L92&lt;=P$5,SUM(P$6:P91)&lt;P$4),1,""))</f>
        <v/>
      </c>
      <c r="Q92" s="12">
        <f>IF(SUM(N92:$P92)&gt;0,"",IF(AND($M92=Q$5,SUM(Q$6:Q91)&lt;Q$4),1,""))</f>
        <v>1</v>
      </c>
    </row>
    <row r="93" spans="1:17" ht="15.75" hidden="1" x14ac:dyDescent="0.2">
      <c r="A93" s="7"/>
      <c r="B93" s="7">
        <v>12</v>
      </c>
      <c r="C93" s="8"/>
      <c r="D93" s="9" t="s">
        <v>241</v>
      </c>
      <c r="E93" s="7">
        <v>1487</v>
      </c>
      <c r="F93" s="8" t="s">
        <v>10</v>
      </c>
      <c r="G93" s="9" t="s">
        <v>124</v>
      </c>
      <c r="H93" s="8" t="s">
        <v>46</v>
      </c>
      <c r="I93" s="8" t="s">
        <v>112</v>
      </c>
      <c r="J93" s="8" t="s">
        <v>47</v>
      </c>
      <c r="K93" s="8" t="s">
        <v>46</v>
      </c>
      <c r="L93">
        <f t="shared" si="1"/>
        <v>16</v>
      </c>
      <c r="M93" s="12" t="str">
        <f>IF(LEFT(G93,1)="B","B",IF(LEFT(G93,1)="G","G",VLOOKUP(D93,Open_Girls_check!A:B,2,FALSE)))</f>
        <v>G</v>
      </c>
      <c r="N93" s="13"/>
      <c r="O93" s="12" t="str">
        <f>IF(SUM($N93:N93)&gt;0,"",IF(AND($L93&lt;=O$5,SUM(O$6:O92)&lt;O$4),1,""))</f>
        <v/>
      </c>
      <c r="P93" s="12" t="str">
        <f>IF(SUM($N93:O93)&gt;0,"",IF(AND($L93&lt;=P$5,SUM(P$6:P92)&lt;P$4),1,""))</f>
        <v/>
      </c>
      <c r="Q93" s="12" t="str">
        <f>IF(SUM(N93:$P93)&gt;0,"",IF(AND($M93=Q$5,SUM(Q$6:Q92)&lt;Q$4),1,""))</f>
        <v/>
      </c>
    </row>
    <row r="94" spans="1:17" ht="15.75" hidden="1" x14ac:dyDescent="0.2">
      <c r="A94" s="7"/>
      <c r="B94" s="7">
        <v>26</v>
      </c>
      <c r="C94" s="8"/>
      <c r="D94" s="9" t="s">
        <v>9</v>
      </c>
      <c r="E94" s="7">
        <v>1256</v>
      </c>
      <c r="F94" s="8" t="s">
        <v>10</v>
      </c>
      <c r="G94" s="9"/>
      <c r="H94" s="8" t="s">
        <v>46</v>
      </c>
      <c r="I94" s="8" t="s">
        <v>112</v>
      </c>
      <c r="J94" s="8" t="s">
        <v>47</v>
      </c>
      <c r="K94" s="8" t="s">
        <v>46</v>
      </c>
      <c r="L94">
        <f t="shared" si="1"/>
        <v>99</v>
      </c>
      <c r="M94" s="12" t="str">
        <f>IF(LEFT(G94,1)="B","B",IF(LEFT(G94,1)="G","G",VLOOKUP(D94,Open_Girls_check!A:B,2,FALSE)))</f>
        <v>B</v>
      </c>
      <c r="N94" s="13"/>
      <c r="O94" s="12" t="str">
        <f>IF(SUM($N94:N94)&gt;0,"",IF(AND($L94&lt;=O$5,SUM(O$6:O93)&lt;O$4),1,""))</f>
        <v/>
      </c>
      <c r="P94" s="12" t="str">
        <f>IF(SUM($N94:O94)&gt;0,"",IF(AND($L94&lt;=P$5,SUM(P$6:P93)&lt;P$4),1,""))</f>
        <v/>
      </c>
      <c r="Q94" s="12" t="str">
        <f>IF(SUM(N94:$P94)&gt;0,"",IF(AND($M94=Q$5,SUM(Q$6:Q93)&lt;Q$4),1,""))</f>
        <v/>
      </c>
    </row>
    <row r="95" spans="1:17" ht="15.75" hidden="1" x14ac:dyDescent="0.2">
      <c r="A95" s="7"/>
      <c r="B95" s="7">
        <v>31</v>
      </c>
      <c r="C95" s="8"/>
      <c r="D95" s="9" t="s">
        <v>242</v>
      </c>
      <c r="E95" s="7">
        <v>1220</v>
      </c>
      <c r="F95" s="8" t="s">
        <v>10</v>
      </c>
      <c r="G95" s="9"/>
      <c r="H95" s="8" t="s">
        <v>46</v>
      </c>
      <c r="I95" s="8" t="s">
        <v>112</v>
      </c>
      <c r="J95" s="8" t="s">
        <v>47</v>
      </c>
      <c r="K95" s="8" t="s">
        <v>46</v>
      </c>
      <c r="L95">
        <f t="shared" si="1"/>
        <v>99</v>
      </c>
      <c r="M95" s="12" t="str">
        <f>IF(LEFT(G95,1)="B","B",IF(LEFT(G95,1)="G","G",VLOOKUP(D95,Open_Girls_check!A:B,2,FALSE)))</f>
        <v>B</v>
      </c>
      <c r="N95" s="13"/>
      <c r="O95" s="12" t="str">
        <f>IF(SUM($N95:N95)&gt;0,"",IF(AND($L95&lt;=O$5,SUM(O$6:O94)&lt;O$4),1,""))</f>
        <v/>
      </c>
      <c r="P95" s="12" t="str">
        <f>IF(SUM($N95:O95)&gt;0,"",IF(AND($L95&lt;=P$5,SUM(P$6:P94)&lt;P$4),1,""))</f>
        <v/>
      </c>
      <c r="Q95" s="12" t="str">
        <f>IF(SUM(N95:$P95)&gt;0,"",IF(AND($M95=Q$5,SUM(Q$6:Q94)&lt;Q$4),1,""))</f>
        <v/>
      </c>
    </row>
    <row r="96" spans="1:17" ht="15.75" hidden="1" x14ac:dyDescent="0.2">
      <c r="A96" s="7"/>
      <c r="B96" s="7">
        <v>39</v>
      </c>
      <c r="C96" s="8"/>
      <c r="D96" s="9" t="s">
        <v>243</v>
      </c>
      <c r="E96" s="7">
        <v>1153</v>
      </c>
      <c r="F96" s="8" t="s">
        <v>10</v>
      </c>
      <c r="G96" s="9"/>
      <c r="H96" s="8" t="s">
        <v>46</v>
      </c>
      <c r="I96" s="8" t="s">
        <v>112</v>
      </c>
      <c r="J96" s="8" t="s">
        <v>47</v>
      </c>
      <c r="K96" s="8" t="s">
        <v>46</v>
      </c>
      <c r="L96">
        <f t="shared" si="1"/>
        <v>99</v>
      </c>
      <c r="M96" s="12" t="str">
        <f>IF(LEFT(G96,1)="B","B",IF(LEFT(G96,1)="G","G",VLOOKUP(D96,Open_Girls_check!A:B,2,FALSE)))</f>
        <v>B</v>
      </c>
      <c r="N96" s="13"/>
      <c r="O96" s="12" t="str">
        <f>IF(SUM($N96:N96)&gt;0,"",IF(AND($L96&lt;=O$5,SUM(O$6:O95)&lt;O$4),1,""))</f>
        <v/>
      </c>
      <c r="P96" s="12" t="str">
        <f>IF(SUM($N96:O96)&gt;0,"",IF(AND($L96&lt;=P$5,SUM(P$6:P95)&lt;P$4),1,""))</f>
        <v/>
      </c>
      <c r="Q96" s="12" t="str">
        <f>IF(SUM(N96:$P96)&gt;0,"",IF(AND($M96=Q$5,SUM(Q$6:Q95)&lt;Q$4),1,""))</f>
        <v/>
      </c>
    </row>
    <row r="97" spans="1:17" ht="15.75" hidden="1" x14ac:dyDescent="0.2">
      <c r="A97" s="7"/>
      <c r="B97" s="7">
        <v>73</v>
      </c>
      <c r="C97" s="8"/>
      <c r="D97" s="9" t="s">
        <v>73</v>
      </c>
      <c r="E97" s="7">
        <v>1004</v>
      </c>
      <c r="F97" s="8" t="s">
        <v>10</v>
      </c>
      <c r="G97" s="9" t="s">
        <v>29</v>
      </c>
      <c r="H97" s="8" t="s">
        <v>46</v>
      </c>
      <c r="I97" s="8" t="s">
        <v>112</v>
      </c>
      <c r="J97" s="8" t="s">
        <v>47</v>
      </c>
      <c r="K97" s="8" t="s">
        <v>46</v>
      </c>
      <c r="L97">
        <f t="shared" si="1"/>
        <v>10</v>
      </c>
      <c r="M97" s="12" t="str">
        <f>IF(LEFT(G97,1)="B","B",IF(LEFT(G97,1)="G","G",VLOOKUP(D97,Open_Girls_check!A:B,2,FALSE)))</f>
        <v>B</v>
      </c>
      <c r="N97" s="13"/>
      <c r="O97" s="12" t="str">
        <f>IF(SUM($N97:N97)&gt;0,"",IF(AND($L97&lt;=O$5,SUM(O$6:O96)&lt;O$4),1,""))</f>
        <v/>
      </c>
      <c r="P97" s="12" t="str">
        <f>IF(SUM($N97:O97)&gt;0,"",IF(AND($L97&lt;=P$5,SUM(P$6:P96)&lt;P$4),1,""))</f>
        <v/>
      </c>
      <c r="Q97" s="12" t="str">
        <f>IF(SUM(N97:$P97)&gt;0,"",IF(AND($M97=Q$5,SUM(Q$6:Q96)&lt;Q$4),1,""))</f>
        <v/>
      </c>
    </row>
    <row r="98" spans="1:17" ht="15.75" hidden="1" x14ac:dyDescent="0.2">
      <c r="A98" s="7"/>
      <c r="B98" s="7">
        <v>79</v>
      </c>
      <c r="C98" s="8"/>
      <c r="D98" s="9" t="s">
        <v>86</v>
      </c>
      <c r="E98" s="7">
        <v>0</v>
      </c>
      <c r="F98" s="8" t="s">
        <v>10</v>
      </c>
      <c r="G98" s="9" t="s">
        <v>27</v>
      </c>
      <c r="H98" s="8" t="s">
        <v>46</v>
      </c>
      <c r="I98" s="8" t="s">
        <v>112</v>
      </c>
      <c r="J98" s="8" t="s">
        <v>47</v>
      </c>
      <c r="K98" s="8" t="s">
        <v>46</v>
      </c>
      <c r="L98">
        <f t="shared" si="1"/>
        <v>9</v>
      </c>
      <c r="M98" s="12" t="str">
        <f>IF(LEFT(G98,1)="B","B",IF(LEFT(G98,1)="G","G",VLOOKUP(D98,Open_Girls_check!A:B,2,FALSE)))</f>
        <v>B</v>
      </c>
      <c r="N98" s="13"/>
      <c r="O98" s="12" t="str">
        <f>IF(SUM($N98:N98)&gt;0,"",IF(AND($L98&lt;=O$5,SUM(O$6:O97)&lt;O$4),1,""))</f>
        <v/>
      </c>
      <c r="P98" s="12" t="str">
        <f>IF(SUM($N98:O98)&gt;0,"",IF(AND($L98&lt;=P$5,SUM(P$6:P97)&lt;P$4),1,""))</f>
        <v/>
      </c>
      <c r="Q98" s="12" t="str">
        <f>IF(SUM(N98:$P98)&gt;0,"",IF(AND($M98=Q$5,SUM(Q$6:Q97)&lt;Q$4),1,""))</f>
        <v/>
      </c>
    </row>
    <row r="99" spans="1:17" ht="15.75" hidden="1" x14ac:dyDescent="0.2">
      <c r="A99" s="7"/>
      <c r="B99" s="7">
        <v>80</v>
      </c>
      <c r="C99" s="8"/>
      <c r="D99" s="9" t="s">
        <v>244</v>
      </c>
      <c r="E99" s="7">
        <v>0</v>
      </c>
      <c r="F99" s="8" t="s">
        <v>10</v>
      </c>
      <c r="G99" s="9"/>
      <c r="H99" s="8" t="s">
        <v>46</v>
      </c>
      <c r="I99" s="8" t="s">
        <v>112</v>
      </c>
      <c r="J99" s="8" t="s">
        <v>47</v>
      </c>
      <c r="K99" s="8" t="s">
        <v>46</v>
      </c>
      <c r="L99">
        <f t="shared" si="1"/>
        <v>99</v>
      </c>
      <c r="M99" s="12" t="str">
        <f>IF(LEFT(G99,1)="B","B",IF(LEFT(G99,1)="G","G",VLOOKUP(D99,Open_Girls_check!A:B,2,FALSE)))</f>
        <v>B</v>
      </c>
      <c r="N99" s="13"/>
      <c r="O99" s="12" t="str">
        <f>IF(SUM($N99:N99)&gt;0,"",IF(AND($L99&lt;=O$5,SUM(O$6:O98)&lt;O$4),1,""))</f>
        <v/>
      </c>
      <c r="P99" s="12" t="str">
        <f>IF(SUM($N99:O99)&gt;0,"",IF(AND($L99&lt;=P$5,SUM(P$6:P98)&lt;P$4),1,""))</f>
        <v/>
      </c>
      <c r="Q99" s="12" t="str">
        <f>IF(SUM(N99:$P99)&gt;0,"",IF(AND($M99=Q$5,SUM(Q$6:Q98)&lt;Q$4),1,""))</f>
        <v/>
      </c>
    </row>
    <row r="101" spans="1:17" x14ac:dyDescent="0.2">
      <c r="A101" s="2" t="s">
        <v>48</v>
      </c>
    </row>
    <row r="102" spans="1:17" x14ac:dyDescent="0.2">
      <c r="A102" s="2" t="s">
        <v>248</v>
      </c>
    </row>
    <row r="103" spans="1:17" x14ac:dyDescent="0.2">
      <c r="A103" s="2" t="s">
        <v>49</v>
      </c>
    </row>
  </sheetData>
  <sheetCalcPr fullCalcOnLoad="1"/>
  <autoFilter ref="A5:Q99">
    <filterColumn colId="16">
      <customFilters>
        <customFilter operator="notEqual" val=" "/>
      </customFilters>
    </filterColumn>
  </autoFilter>
  <pageMargins left="0.3" right="0.3" top="0.3" bottom="0.3" header="0.5" footer="0.5"/>
  <pageSetup paperSize="9"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/>
  </sheetViews>
  <sheetFormatPr defaultRowHeight="12.75" x14ac:dyDescent="0.2"/>
  <cols>
    <col min="2" max="2" width="35.7109375" bestFit="1" customWidth="1"/>
  </cols>
  <sheetData>
    <row r="1" spans="1:10" x14ac:dyDescent="0.2">
      <c r="A1" s="14" t="str">
        <f>Open_SM!N5</f>
        <v>Top</v>
      </c>
      <c r="B1" s="14">
        <f>Open_SM!N4</f>
        <v>10</v>
      </c>
      <c r="E1" s="19">
        <f>Open_SM!N4</f>
        <v>10</v>
      </c>
      <c r="F1" s="19">
        <f>Open_SM!O4</f>
        <v>33</v>
      </c>
      <c r="G1" s="19">
        <f>Open_SM!P4</f>
        <v>0</v>
      </c>
      <c r="H1" s="19">
        <f>Open_SM!Q4</f>
        <v>3</v>
      </c>
      <c r="I1" s="19">
        <f>Open_SM!R4</f>
        <v>0</v>
      </c>
      <c r="J1" s="19">
        <f>Open_SM!S4</f>
        <v>0</v>
      </c>
    </row>
    <row r="2" spans="1:10" x14ac:dyDescent="0.2">
      <c r="A2" s="14">
        <v>1</v>
      </c>
      <c r="B2" s="14" t="str">
        <f>Open_SM!D6</f>
        <v>Manaog Stewart Noel</v>
      </c>
      <c r="E2" s="19" t="str">
        <f>Open_SM!N5</f>
        <v>Top</v>
      </c>
      <c r="F2" s="19">
        <f>Open_SM!O5</f>
        <v>20</v>
      </c>
      <c r="G2" s="19">
        <f>Open_SM!P5</f>
        <v>14</v>
      </c>
      <c r="H2" s="19" t="str">
        <f>Open_SM!Q5</f>
        <v>G</v>
      </c>
      <c r="I2" s="19">
        <f>Open_SM!R5</f>
        <v>0</v>
      </c>
      <c r="J2" s="19">
        <f>Open_SM!S5</f>
        <v>0</v>
      </c>
    </row>
    <row r="3" spans="1:10" x14ac:dyDescent="0.2">
      <c r="A3" s="14">
        <f>IF(A2+1&gt;$B$1,"",A2+1)</f>
        <v>2</v>
      </c>
      <c r="B3" s="14" t="str">
        <f>Open_SM!D7</f>
        <v>Chow Jordan Max Bu19</v>
      </c>
    </row>
    <row r="4" spans="1:10" x14ac:dyDescent="0.2">
      <c r="A4" s="14">
        <f t="shared" ref="A4:A11" si="0">IF(A3+1&gt;$B$1,"",A3+1)</f>
        <v>3</v>
      </c>
      <c r="B4" s="14" t="str">
        <f>Open_SM!D8</f>
        <v>Ong Yi Herng Joel Bu14</v>
      </c>
    </row>
    <row r="5" spans="1:10" x14ac:dyDescent="0.2">
      <c r="A5" s="14">
        <f t="shared" si="0"/>
        <v>4</v>
      </c>
      <c r="B5" s="14" t="str">
        <f>Open_SM!D9</f>
        <v>Pang Khai Jie Ryan Bu16</v>
      </c>
    </row>
    <row r="6" spans="1:10" x14ac:dyDescent="0.2">
      <c r="A6" s="14">
        <f t="shared" si="0"/>
        <v>5</v>
      </c>
      <c r="B6" s="14" t="str">
        <f>Open_SM!D10</f>
        <v>Diaz Christopher V</v>
      </c>
    </row>
    <row r="7" spans="1:10" x14ac:dyDescent="0.2">
      <c r="A7" s="14">
        <f t="shared" si="0"/>
        <v>6</v>
      </c>
      <c r="B7" s="14" t="str">
        <f>Open_SM!D11</f>
        <v>Bitoon Jimson</v>
      </c>
    </row>
    <row r="8" spans="1:10" x14ac:dyDescent="0.2">
      <c r="A8" s="14">
        <f t="shared" si="0"/>
        <v>7</v>
      </c>
      <c r="B8" s="14" t="str">
        <f>Open_SM!D12</f>
        <v>Soo Sheng Yin Gu13</v>
      </c>
    </row>
    <row r="9" spans="1:10" x14ac:dyDescent="0.2">
      <c r="A9" s="14">
        <f t="shared" si="0"/>
        <v>8</v>
      </c>
      <c r="B9" s="14" t="str">
        <f>Open_SM!D13</f>
        <v>Tan Benedict Bu16</v>
      </c>
    </row>
    <row r="10" spans="1:10" x14ac:dyDescent="0.2">
      <c r="A10" s="14">
        <f t="shared" si="0"/>
        <v>9</v>
      </c>
      <c r="B10" s="14" t="str">
        <f>Open_SM!D14</f>
        <v>Konidena Aarav Kumar Bu13</v>
      </c>
    </row>
    <row r="11" spans="1:10" x14ac:dyDescent="0.2">
      <c r="A11" s="14">
        <f t="shared" si="0"/>
        <v>10</v>
      </c>
      <c r="B11" s="14" t="str">
        <f>Open_SM!D15</f>
        <v>Satvik Kapoor Bu11</v>
      </c>
    </row>
    <row r="12" spans="1:10" x14ac:dyDescent="0.2">
      <c r="A12" s="14"/>
      <c r="B12" s="14"/>
    </row>
    <row r="13" spans="1:10" x14ac:dyDescent="0.2">
      <c r="A13" s="14">
        <f>F2</f>
        <v>20</v>
      </c>
      <c r="B13" s="14">
        <f>F1</f>
        <v>33</v>
      </c>
    </row>
    <row r="14" spans="1:10" x14ac:dyDescent="0.2">
      <c r="A14" s="14">
        <v>1</v>
      </c>
      <c r="B14" s="14" t="s">
        <v>187</v>
      </c>
    </row>
    <row r="15" spans="1:10" x14ac:dyDescent="0.2">
      <c r="A15" s="14">
        <f>IF(A14+1&gt;$B$13,"",A14+1)</f>
        <v>2</v>
      </c>
      <c r="B15" s="14" t="s">
        <v>180</v>
      </c>
    </row>
    <row r="16" spans="1:10" x14ac:dyDescent="0.2">
      <c r="A16" s="14">
        <f t="shared" ref="A16:A19" si="1">IF(A15+1&gt;$B$13,"",A15+1)</f>
        <v>3</v>
      </c>
      <c r="B16" s="14" t="s">
        <v>94</v>
      </c>
    </row>
    <row r="17" spans="1:5" x14ac:dyDescent="0.2">
      <c r="A17" s="14">
        <f t="shared" si="1"/>
        <v>4</v>
      </c>
      <c r="B17" s="14" t="s">
        <v>75</v>
      </c>
    </row>
    <row r="18" spans="1:5" x14ac:dyDescent="0.2">
      <c r="A18" s="14">
        <f t="shared" si="1"/>
        <v>5</v>
      </c>
      <c r="B18" s="14" t="s">
        <v>197</v>
      </c>
    </row>
    <row r="19" spans="1:5" x14ac:dyDescent="0.2">
      <c r="A19" s="14">
        <f t="shared" si="1"/>
        <v>6</v>
      </c>
      <c r="B19" s="14" t="s">
        <v>59</v>
      </c>
    </row>
    <row r="20" spans="1:5" x14ac:dyDescent="0.2">
      <c r="A20" s="14">
        <f t="shared" ref="A20:A47" si="2">IF(A19+1&gt;$B$13,"",A19+1)</f>
        <v>7</v>
      </c>
      <c r="B20" s="14" t="s">
        <v>67</v>
      </c>
    </row>
    <row r="21" spans="1:5" x14ac:dyDescent="0.2">
      <c r="A21" s="14">
        <f t="shared" si="2"/>
        <v>8</v>
      </c>
      <c r="B21" s="14" t="s">
        <v>212</v>
      </c>
    </row>
    <row r="22" spans="1:5" x14ac:dyDescent="0.2">
      <c r="A22" s="14">
        <f t="shared" si="2"/>
        <v>9</v>
      </c>
      <c r="B22" s="14" t="s">
        <v>200</v>
      </c>
      <c r="E22" s="11"/>
    </row>
    <row r="23" spans="1:5" x14ac:dyDescent="0.2">
      <c r="A23" s="14">
        <f t="shared" si="2"/>
        <v>10</v>
      </c>
      <c r="B23" s="14" t="s">
        <v>217</v>
      </c>
    </row>
    <row r="24" spans="1:5" x14ac:dyDescent="0.2">
      <c r="A24" s="14">
        <f t="shared" si="2"/>
        <v>11</v>
      </c>
      <c r="B24" s="14" t="s">
        <v>203</v>
      </c>
    </row>
    <row r="25" spans="1:5" x14ac:dyDescent="0.2">
      <c r="A25" s="14">
        <f t="shared" si="2"/>
        <v>12</v>
      </c>
      <c r="B25" s="14" t="s">
        <v>70</v>
      </c>
    </row>
    <row r="26" spans="1:5" x14ac:dyDescent="0.2">
      <c r="A26" s="14">
        <f t="shared" si="2"/>
        <v>13</v>
      </c>
      <c r="B26" s="14" t="s">
        <v>223</v>
      </c>
    </row>
    <row r="27" spans="1:5" x14ac:dyDescent="0.2">
      <c r="A27" s="14">
        <f t="shared" si="2"/>
        <v>14</v>
      </c>
      <c r="B27" s="14" t="s">
        <v>68</v>
      </c>
    </row>
    <row r="28" spans="1:5" x14ac:dyDescent="0.2">
      <c r="A28" s="14">
        <f t="shared" si="2"/>
        <v>15</v>
      </c>
      <c r="B28" s="14" t="s">
        <v>186</v>
      </c>
    </row>
    <row r="29" spans="1:5" x14ac:dyDescent="0.2">
      <c r="A29" s="14">
        <f t="shared" si="2"/>
        <v>16</v>
      </c>
      <c r="B29" s="14" t="s">
        <v>193</v>
      </c>
    </row>
    <row r="30" spans="1:5" x14ac:dyDescent="0.2">
      <c r="A30" s="14">
        <f t="shared" si="2"/>
        <v>17</v>
      </c>
      <c r="B30" s="14" t="s">
        <v>211</v>
      </c>
    </row>
    <row r="31" spans="1:5" x14ac:dyDescent="0.2">
      <c r="A31" s="14">
        <f t="shared" si="2"/>
        <v>18</v>
      </c>
      <c r="B31" s="14" t="s">
        <v>206</v>
      </c>
    </row>
    <row r="32" spans="1:5" x14ac:dyDescent="0.2">
      <c r="A32" s="14">
        <f t="shared" si="2"/>
        <v>19</v>
      </c>
      <c r="B32" s="14" t="s">
        <v>226</v>
      </c>
    </row>
    <row r="33" spans="1:2" x14ac:dyDescent="0.2">
      <c r="A33" s="14">
        <f t="shared" si="2"/>
        <v>20</v>
      </c>
      <c r="B33" s="14" t="s">
        <v>207</v>
      </c>
    </row>
    <row r="34" spans="1:2" x14ac:dyDescent="0.2">
      <c r="A34" s="14">
        <f t="shared" si="2"/>
        <v>21</v>
      </c>
      <c r="B34" s="14" t="s">
        <v>126</v>
      </c>
    </row>
    <row r="35" spans="1:2" x14ac:dyDescent="0.2">
      <c r="A35" s="14">
        <f t="shared" si="2"/>
        <v>22</v>
      </c>
      <c r="B35" s="14" t="s">
        <v>216</v>
      </c>
    </row>
    <row r="36" spans="1:2" x14ac:dyDescent="0.2">
      <c r="A36" s="14">
        <f t="shared" si="2"/>
        <v>23</v>
      </c>
      <c r="B36" s="14" t="s">
        <v>115</v>
      </c>
    </row>
    <row r="37" spans="1:2" x14ac:dyDescent="0.2">
      <c r="A37" s="14">
        <f t="shared" si="2"/>
        <v>24</v>
      </c>
      <c r="B37" s="14" t="s">
        <v>215</v>
      </c>
    </row>
    <row r="38" spans="1:2" x14ac:dyDescent="0.2">
      <c r="A38" s="14">
        <f t="shared" si="2"/>
        <v>25</v>
      </c>
      <c r="B38" s="14" t="s">
        <v>229</v>
      </c>
    </row>
    <row r="39" spans="1:2" x14ac:dyDescent="0.2">
      <c r="A39" s="14">
        <f t="shared" si="2"/>
        <v>26</v>
      </c>
      <c r="B39" s="14" t="s">
        <v>105</v>
      </c>
    </row>
    <row r="40" spans="1:2" x14ac:dyDescent="0.2">
      <c r="A40" s="14">
        <f t="shared" si="2"/>
        <v>27</v>
      </c>
      <c r="B40" s="14" t="s">
        <v>199</v>
      </c>
    </row>
    <row r="41" spans="1:2" x14ac:dyDescent="0.2">
      <c r="A41" s="14">
        <f t="shared" si="2"/>
        <v>28</v>
      </c>
      <c r="B41" s="14" t="s">
        <v>220</v>
      </c>
    </row>
    <row r="42" spans="1:2" x14ac:dyDescent="0.2">
      <c r="A42" s="14">
        <f t="shared" si="2"/>
        <v>29</v>
      </c>
      <c r="B42" s="14" t="s">
        <v>210</v>
      </c>
    </row>
    <row r="43" spans="1:2" x14ac:dyDescent="0.2">
      <c r="A43" s="14">
        <f t="shared" si="2"/>
        <v>30</v>
      </c>
      <c r="B43" s="14" t="s">
        <v>121</v>
      </c>
    </row>
    <row r="44" spans="1:2" x14ac:dyDescent="0.2">
      <c r="A44" s="14">
        <f t="shared" si="2"/>
        <v>31</v>
      </c>
      <c r="B44" s="14" t="s">
        <v>208</v>
      </c>
    </row>
    <row r="45" spans="1:2" x14ac:dyDescent="0.2">
      <c r="A45" s="14">
        <f t="shared" si="2"/>
        <v>32</v>
      </c>
      <c r="B45" s="14" t="s">
        <v>219</v>
      </c>
    </row>
    <row r="46" spans="1:2" x14ac:dyDescent="0.2">
      <c r="A46" s="14">
        <f t="shared" si="2"/>
        <v>33</v>
      </c>
      <c r="B46" s="14" t="s">
        <v>71</v>
      </c>
    </row>
    <row r="47" spans="1:2" x14ac:dyDescent="0.2">
      <c r="A47" s="14" t="str">
        <f t="shared" si="2"/>
        <v/>
      </c>
      <c r="B47" s="14"/>
    </row>
    <row r="48" spans="1:2" x14ac:dyDescent="0.2">
      <c r="A48" s="14" t="str">
        <f>H2</f>
        <v>G</v>
      </c>
      <c r="B48" s="14">
        <f>H1</f>
        <v>3</v>
      </c>
    </row>
    <row r="49" spans="1:2" ht="15.75" x14ac:dyDescent="0.2">
      <c r="A49" s="14">
        <v>1</v>
      </c>
      <c r="B49" s="9" t="s">
        <v>214</v>
      </c>
    </row>
    <row r="50" spans="1:2" ht="15.75" x14ac:dyDescent="0.2">
      <c r="A50" s="14">
        <f>IF(A49+1&gt;$B$48,"",A49+1)</f>
        <v>2</v>
      </c>
      <c r="B50" s="9" t="s">
        <v>245</v>
      </c>
    </row>
    <row r="51" spans="1:2" ht="15.75" x14ac:dyDescent="0.2">
      <c r="A51" s="14">
        <f t="shared" ref="A51" si="3">IF(A50+1&gt;$B$48,"",A50+1)</f>
        <v>3</v>
      </c>
      <c r="B51" s="9" t="s">
        <v>239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3" zoomScaleNormal="100" workbookViewId="0">
      <selection activeCell="A24" sqref="A24"/>
    </sheetView>
  </sheetViews>
  <sheetFormatPr defaultRowHeight="12.75" x14ac:dyDescent="0.2"/>
  <cols>
    <col min="1" max="1" width="35.7109375" bestFit="1" customWidth="1"/>
  </cols>
  <sheetData>
    <row r="1" spans="1:2" x14ac:dyDescent="0.2">
      <c r="A1" t="s">
        <v>2</v>
      </c>
      <c r="B1" t="s">
        <v>53</v>
      </c>
    </row>
    <row r="2" spans="1:2" ht="15.75" x14ac:dyDescent="0.2">
      <c r="A2" s="9" t="s">
        <v>172</v>
      </c>
      <c r="B2" t="s">
        <v>63</v>
      </c>
    </row>
    <row r="3" spans="1:2" ht="15.75" x14ac:dyDescent="0.2">
      <c r="A3" s="9" t="s">
        <v>174</v>
      </c>
      <c r="B3" t="s">
        <v>63</v>
      </c>
    </row>
    <row r="4" spans="1:2" ht="15.75" x14ac:dyDescent="0.2">
      <c r="A4" s="9" t="s">
        <v>176</v>
      </c>
      <c r="B4" t="s">
        <v>63</v>
      </c>
    </row>
    <row r="5" spans="1:2" ht="15.75" x14ac:dyDescent="0.2">
      <c r="A5" s="9" t="s">
        <v>56</v>
      </c>
      <c r="B5" t="s">
        <v>63</v>
      </c>
    </row>
    <row r="6" spans="1:2" ht="15.75" x14ac:dyDescent="0.2">
      <c r="A6" s="9" t="s">
        <v>62</v>
      </c>
      <c r="B6" t="s">
        <v>63</v>
      </c>
    </row>
    <row r="7" spans="1:2" ht="15.75" x14ac:dyDescent="0.2">
      <c r="A7" s="9" t="s">
        <v>181</v>
      </c>
      <c r="B7" t="s">
        <v>63</v>
      </c>
    </row>
    <row r="8" spans="1:2" ht="15.75" x14ac:dyDescent="0.2">
      <c r="A8" s="9" t="s">
        <v>182</v>
      </c>
      <c r="B8" t="s">
        <v>63</v>
      </c>
    </row>
    <row r="9" spans="1:2" ht="15.75" x14ac:dyDescent="0.2">
      <c r="A9" s="9" t="s">
        <v>183</v>
      </c>
      <c r="B9" t="s">
        <v>63</v>
      </c>
    </row>
    <row r="10" spans="1:2" ht="15.75" x14ac:dyDescent="0.2">
      <c r="A10" s="9" t="s">
        <v>184</v>
      </c>
      <c r="B10" t="s">
        <v>63</v>
      </c>
    </row>
    <row r="11" spans="1:2" ht="15.75" x14ac:dyDescent="0.2">
      <c r="A11" s="9" t="s">
        <v>185</v>
      </c>
      <c r="B11" t="s">
        <v>63</v>
      </c>
    </row>
    <row r="12" spans="1:2" ht="15.75" x14ac:dyDescent="0.2">
      <c r="A12" s="9" t="s">
        <v>189</v>
      </c>
      <c r="B12" t="s">
        <v>63</v>
      </c>
    </row>
    <row r="13" spans="1:2" ht="15.75" x14ac:dyDescent="0.2">
      <c r="A13" s="9" t="s">
        <v>190</v>
      </c>
      <c r="B13" t="s">
        <v>63</v>
      </c>
    </row>
    <row r="14" spans="1:2" ht="15.75" x14ac:dyDescent="0.2">
      <c r="A14" s="9" t="s">
        <v>191</v>
      </c>
      <c r="B14" t="s">
        <v>63</v>
      </c>
    </row>
    <row r="15" spans="1:2" ht="15.75" x14ac:dyDescent="0.2">
      <c r="A15" s="9" t="s">
        <v>192</v>
      </c>
      <c r="B15" t="s">
        <v>63</v>
      </c>
    </row>
    <row r="16" spans="1:2" ht="15.75" x14ac:dyDescent="0.2">
      <c r="A16" s="9" t="s">
        <v>58</v>
      </c>
      <c r="B16" t="s">
        <v>63</v>
      </c>
    </row>
    <row r="17" spans="1:2" ht="15.75" x14ac:dyDescent="0.2">
      <c r="A17" s="9" t="s">
        <v>194</v>
      </c>
      <c r="B17" t="s">
        <v>63</v>
      </c>
    </row>
    <row r="18" spans="1:2" ht="15.75" x14ac:dyDescent="0.2">
      <c r="A18" s="15" t="s">
        <v>195</v>
      </c>
      <c r="B18" t="s">
        <v>63</v>
      </c>
    </row>
    <row r="19" spans="1:2" ht="15.75" x14ac:dyDescent="0.2">
      <c r="A19" s="9" t="s">
        <v>196</v>
      </c>
      <c r="B19" t="s">
        <v>63</v>
      </c>
    </row>
    <row r="20" spans="1:2" ht="15.75" x14ac:dyDescent="0.2">
      <c r="A20" s="9" t="s">
        <v>204</v>
      </c>
      <c r="B20" t="s">
        <v>63</v>
      </c>
    </row>
    <row r="21" spans="1:2" ht="15.75" x14ac:dyDescent="0.2">
      <c r="A21" s="9" t="s">
        <v>213</v>
      </c>
      <c r="B21" t="s">
        <v>63</v>
      </c>
    </row>
    <row r="22" spans="1:2" ht="15.75" x14ac:dyDescent="0.2">
      <c r="A22" s="9" t="s">
        <v>16</v>
      </c>
      <c r="B22" t="s">
        <v>63</v>
      </c>
    </row>
    <row r="23" spans="1:2" ht="15.75" x14ac:dyDescent="0.2">
      <c r="A23" s="9" t="s">
        <v>232</v>
      </c>
      <c r="B23" t="s">
        <v>63</v>
      </c>
    </row>
    <row r="24" spans="1:2" ht="15.75" x14ac:dyDescent="0.2">
      <c r="A24" s="9" t="s">
        <v>60</v>
      </c>
      <c r="B24" t="s">
        <v>63</v>
      </c>
    </row>
    <row r="25" spans="1:2" ht="15.75" x14ac:dyDescent="0.2">
      <c r="A25" s="9" t="s">
        <v>236</v>
      </c>
      <c r="B25" t="s">
        <v>63</v>
      </c>
    </row>
    <row r="26" spans="1:2" ht="15.75" x14ac:dyDescent="0.2">
      <c r="A26" s="9" t="s">
        <v>9</v>
      </c>
      <c r="B26" t="s">
        <v>63</v>
      </c>
    </row>
    <row r="27" spans="1:2" ht="15.75" x14ac:dyDescent="0.2">
      <c r="A27" s="9" t="s">
        <v>242</v>
      </c>
      <c r="B27" t="s">
        <v>63</v>
      </c>
    </row>
    <row r="28" spans="1:2" ht="15.75" x14ac:dyDescent="0.2">
      <c r="A28" s="9" t="s">
        <v>243</v>
      </c>
      <c r="B28" t="s">
        <v>63</v>
      </c>
    </row>
    <row r="29" spans="1:2" ht="15.75" x14ac:dyDescent="0.2">
      <c r="A29" s="9" t="s">
        <v>244</v>
      </c>
      <c r="B29" t="s">
        <v>63</v>
      </c>
    </row>
    <row r="54" spans="3:3" x14ac:dyDescent="0.2">
      <c r="C54" t="s">
        <v>54</v>
      </c>
    </row>
  </sheetData>
  <autoFilter ref="A1:B6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1"/>
  <sheetViews>
    <sheetView workbookViewId="0">
      <pane xSplit="3" ySplit="5" topLeftCell="D24" activePane="bottomRight" state="frozen"/>
      <selection pane="topRight" activeCell="E1" sqref="E1"/>
      <selection pane="bottomLeft" activeCell="A6" sqref="A6"/>
      <selection pane="bottomRight" activeCell="A4" sqref="A4"/>
    </sheetView>
  </sheetViews>
  <sheetFormatPr defaultColWidth="11.42578125" defaultRowHeight="12.75" x14ac:dyDescent="0.2"/>
  <cols>
    <col min="1" max="1" width="6.5703125" customWidth="1"/>
    <col min="2" max="2" width="6.140625" customWidth="1"/>
    <col min="3" max="3" width="50.28515625" customWidth="1"/>
    <col min="4" max="4" width="6.140625" customWidth="1"/>
    <col min="5" max="5" width="5.85546875" customWidth="1"/>
    <col min="6" max="6" width="6.5703125" customWidth="1"/>
    <col min="7" max="7" width="4.42578125" customWidth="1"/>
    <col min="8" max="8" width="5.42578125" customWidth="1"/>
    <col min="9" max="9" width="6.85546875" customWidth="1"/>
    <col min="10" max="10" width="5.5703125" customWidth="1"/>
    <col min="13" max="18" width="11.42578125" style="12"/>
  </cols>
  <sheetData>
    <row r="1" spans="1:19" ht="18.75" x14ac:dyDescent="0.2">
      <c r="A1" s="1" t="s">
        <v>249</v>
      </c>
    </row>
    <row r="3" spans="1:19" ht="15.75" x14ac:dyDescent="0.2">
      <c r="A3" s="3" t="s">
        <v>90</v>
      </c>
    </row>
    <row r="4" spans="1:19" x14ac:dyDescent="0.2">
      <c r="M4" s="12">
        <v>10</v>
      </c>
      <c r="N4" s="12">
        <v>11</v>
      </c>
      <c r="O4" s="12">
        <v>4</v>
      </c>
      <c r="P4" s="12">
        <v>6</v>
      </c>
      <c r="Q4" s="12">
        <v>3</v>
      </c>
      <c r="R4" s="12">
        <v>1</v>
      </c>
      <c r="S4" s="12">
        <v>4</v>
      </c>
    </row>
    <row r="5" spans="1:19" ht="15.75" x14ac:dyDescent="0.2">
      <c r="A5" s="4" t="s">
        <v>0</v>
      </c>
      <c r="B5" s="4" t="s">
        <v>1</v>
      </c>
      <c r="C5" s="6" t="s">
        <v>2</v>
      </c>
      <c r="D5" s="6" t="s">
        <v>304</v>
      </c>
      <c r="E5" s="5" t="s">
        <v>3</v>
      </c>
      <c r="F5" s="6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0" t="s">
        <v>50</v>
      </c>
      <c r="L5" s="10" t="s">
        <v>53</v>
      </c>
      <c r="M5" s="10" t="s">
        <v>51</v>
      </c>
      <c r="N5" s="10">
        <v>8</v>
      </c>
      <c r="O5" s="10">
        <v>10</v>
      </c>
      <c r="P5" s="10">
        <v>12</v>
      </c>
      <c r="Q5" s="10">
        <v>14</v>
      </c>
      <c r="R5" s="10">
        <v>16</v>
      </c>
      <c r="S5" s="10" t="s">
        <v>52</v>
      </c>
    </row>
    <row r="6" spans="1:19" ht="15.75" hidden="1" x14ac:dyDescent="0.2">
      <c r="A6" s="7">
        <v>1</v>
      </c>
      <c r="B6" s="7">
        <v>10</v>
      </c>
      <c r="C6" s="9" t="s">
        <v>250</v>
      </c>
      <c r="D6" s="9"/>
      <c r="E6" s="8" t="s">
        <v>10</v>
      </c>
      <c r="F6" s="9"/>
      <c r="G6" s="8" t="s">
        <v>38</v>
      </c>
      <c r="H6" s="8" t="s">
        <v>143</v>
      </c>
      <c r="I6" s="8" t="s">
        <v>305</v>
      </c>
      <c r="J6" s="8" t="s">
        <v>46</v>
      </c>
      <c r="K6">
        <f>IF(F6="",99,VALUE(MID(F6,3,2)))</f>
        <v>99</v>
      </c>
      <c r="L6" s="12" t="str">
        <f>IF(LEFT(F6,1)="B","B",IF(LEFT(F6,1)="G","G",VLOOKUP(C6,Novice_Girls_check!A:B,2,FALSE)))</f>
        <v>B</v>
      </c>
      <c r="M6" s="13">
        <v>1</v>
      </c>
      <c r="N6" s="12" t="str">
        <f>IF(SUM($M6:M6)&gt;0,"",IF(AND($K6&lt;=N$5,SUM(N$6:N6)&lt;N$4),1,""))</f>
        <v/>
      </c>
      <c r="O6" s="12" t="str">
        <f>IF(SUM($M6:N6)&gt;0,"",IF(AND($K6&lt;=O$5,SUM(O$6:O6)&lt;O$4),1,""))</f>
        <v/>
      </c>
      <c r="P6" s="12" t="str">
        <f>IF(SUM($M6:O6)&gt;0,"",IF(AND($K6&lt;=P$5,SUM(P$6:P6)&lt;P$4),1,""))</f>
        <v/>
      </c>
      <c r="Q6" s="12" t="str">
        <f>IF(SUM($M6:O6)&gt;0,"",IF(AND($K6&lt;=Q$5,SUM(Q$6:Q6)&lt;Q$4),1,""))</f>
        <v/>
      </c>
      <c r="R6" s="12" t="str">
        <f>IF(SUM($M6:P6)&gt;0,"",IF(AND($K6&lt;=R$5,SUM(R$6:R6)&lt;R$4),1,""))</f>
        <v/>
      </c>
      <c r="S6" t="str">
        <f>IF(SUM($M6:N6)&gt;0,"",IF(AND($L6=S$5,SUM(S$6:S6)&lt;S$4),1,""))</f>
        <v/>
      </c>
    </row>
    <row r="7" spans="1:19" ht="15.75" hidden="1" x14ac:dyDescent="0.2">
      <c r="A7" s="7">
        <v>2</v>
      </c>
      <c r="B7" s="7">
        <v>51</v>
      </c>
      <c r="C7" s="9" t="s">
        <v>106</v>
      </c>
      <c r="D7" s="9"/>
      <c r="E7" s="8" t="s">
        <v>10</v>
      </c>
      <c r="F7" s="9" t="s">
        <v>95</v>
      </c>
      <c r="G7" s="8" t="s">
        <v>40</v>
      </c>
      <c r="H7" s="8" t="s">
        <v>149</v>
      </c>
      <c r="I7" s="8" t="s">
        <v>306</v>
      </c>
      <c r="J7" s="8" t="s">
        <v>46</v>
      </c>
      <c r="K7">
        <f t="shared" ref="K7:K23" si="0">IF(F7="",99,VALUE(MID(F7,3,2)))</f>
        <v>13</v>
      </c>
      <c r="L7" s="12" t="str">
        <f>IF(LEFT(F7,1)="B","B",IF(LEFT(F7,1)="G","G",VLOOKUP(C7,Novice_Girls_check!A:B,2,FALSE)))</f>
        <v>B</v>
      </c>
      <c r="M7" s="13">
        <v>1</v>
      </c>
      <c r="N7" s="12" t="str">
        <f>IF(SUM($M7:M7)&gt;0,"",IF(AND($K7&lt;=N$5,SUM(N$6:N6)&lt;N$4),1,""))</f>
        <v/>
      </c>
      <c r="O7" s="12" t="str">
        <f>IF(SUM($M7:N7)&gt;0,"",IF(AND($K7&lt;=O$5,SUM(O$6:O6)&lt;O$4),1,""))</f>
        <v/>
      </c>
      <c r="P7" s="12" t="str">
        <f>IF(SUM($M7:O7)&gt;0,"",IF(AND($K7&lt;=P$5,SUM(P$6:P6)&lt;P$4),1,""))</f>
        <v/>
      </c>
      <c r="Q7" s="12" t="str">
        <f>IF(SUM($M7:O7)&gt;0,"",IF(AND($K7&lt;=Q$5,SUM(Q$6:Q6)&lt;Q$4),1,""))</f>
        <v/>
      </c>
      <c r="R7" s="12" t="str">
        <f>IF(SUM($M7:P7)&gt;0,"",IF(AND($K7&lt;=R$5,SUM(R$6:R6)&lt;R$4),1,""))</f>
        <v/>
      </c>
      <c r="S7" t="str">
        <f>IF(SUM($M7:N7)&gt;0,"",IF(AND($L7=S$5,SUM(S$6:S6)&lt;S$4),1,""))</f>
        <v/>
      </c>
    </row>
    <row r="8" spans="1:19" ht="15.75" hidden="1" x14ac:dyDescent="0.2">
      <c r="A8" s="7">
        <v>3</v>
      </c>
      <c r="B8" s="7">
        <v>56</v>
      </c>
      <c r="C8" s="9" t="s">
        <v>258</v>
      </c>
      <c r="D8" s="9"/>
      <c r="E8" s="8" t="s">
        <v>10</v>
      </c>
      <c r="F8" s="9" t="s">
        <v>91</v>
      </c>
      <c r="G8" s="8" t="s">
        <v>40</v>
      </c>
      <c r="H8" s="8" t="s">
        <v>152</v>
      </c>
      <c r="I8" s="8" t="s">
        <v>307</v>
      </c>
      <c r="J8" s="8" t="s">
        <v>46</v>
      </c>
      <c r="K8">
        <f t="shared" si="0"/>
        <v>15</v>
      </c>
      <c r="L8" s="12" t="str">
        <f>IF(LEFT(F8,1)="B","B",IF(LEFT(F8,1)="G","G",VLOOKUP(C8,Novice_Girls_check!A:B,2,FALSE)))</f>
        <v>B</v>
      </c>
      <c r="M8" s="13">
        <v>1</v>
      </c>
      <c r="N8" s="12" t="str">
        <f>IF(SUM($M8:M8)&gt;0,"",IF(AND($K8&lt;=N$5,SUM(N$6:N7)&lt;N$4),1,""))</f>
        <v/>
      </c>
      <c r="O8" s="12" t="str">
        <f>IF(SUM($M8:N8)&gt;0,"",IF(AND($K8&lt;=O$5,SUM(O$6:O7)&lt;O$4),1,""))</f>
        <v/>
      </c>
      <c r="P8" s="12" t="str">
        <f>IF(SUM($M8:O8)&gt;0,"",IF(AND($K8&lt;=P$5,SUM(P$6:P7)&lt;P$4),1,""))</f>
        <v/>
      </c>
      <c r="Q8" s="12" t="str">
        <f>IF(SUM($M8:O8)&gt;0,"",IF(AND($K8&lt;=Q$5,SUM(Q$6:Q7)&lt;Q$4),1,""))</f>
        <v/>
      </c>
      <c r="R8" s="12" t="str">
        <f>IF(SUM($M8:P8)&gt;0,"",IF(AND($K8&lt;=R$5,SUM(R$6:R7)&lt;R$4),1,""))</f>
        <v/>
      </c>
      <c r="S8" t="str">
        <f>IF(SUM($M8:N8)&gt;0,"",IF(AND($L8=S$5,SUM(S$6:S7)&lt;S$4),1,""))</f>
        <v/>
      </c>
    </row>
    <row r="9" spans="1:19" ht="15.75" hidden="1" x14ac:dyDescent="0.2">
      <c r="A9" s="7">
        <v>4</v>
      </c>
      <c r="B9" s="7">
        <v>61</v>
      </c>
      <c r="C9" s="9" t="s">
        <v>253</v>
      </c>
      <c r="D9" s="9"/>
      <c r="E9" s="8" t="s">
        <v>10</v>
      </c>
      <c r="F9" s="9"/>
      <c r="G9" s="8" t="s">
        <v>61</v>
      </c>
      <c r="H9" s="8" t="s">
        <v>308</v>
      </c>
      <c r="I9" s="8" t="s">
        <v>309</v>
      </c>
      <c r="J9" s="8" t="s">
        <v>46</v>
      </c>
      <c r="K9">
        <f t="shared" si="0"/>
        <v>99</v>
      </c>
      <c r="L9" s="12" t="str">
        <f>IF(LEFT(F9,1)="B","B",IF(LEFT(F9,1)="G","G",VLOOKUP(C9,Novice_Girls_check!A:B,2,FALSE)))</f>
        <v>B</v>
      </c>
      <c r="M9" s="13">
        <v>1</v>
      </c>
      <c r="N9" s="12" t="str">
        <f>IF(SUM($M9:M9)&gt;0,"",IF(AND($K9&lt;=N$5,SUM(N$6:N8)&lt;N$4),1,""))</f>
        <v/>
      </c>
      <c r="O9" s="12" t="str">
        <f>IF(SUM($M9:N9)&gt;0,"",IF(AND($K9&lt;=O$5,SUM(O$6:O8)&lt;O$4),1,""))</f>
        <v/>
      </c>
      <c r="P9" s="12" t="str">
        <f>IF(SUM($M9:O9)&gt;0,"",IF(AND($K9&lt;=P$5,SUM(P$6:P8)&lt;P$4),1,""))</f>
        <v/>
      </c>
      <c r="Q9" s="12" t="str">
        <f>IF(SUM($M9:O9)&gt;0,"",IF(AND($K9&lt;=Q$5,SUM(Q$6:Q8)&lt;Q$4),1,""))</f>
        <v/>
      </c>
      <c r="R9" s="12" t="str">
        <f>IF(SUM($M9:P9)&gt;0,"",IF(AND($K9&lt;=R$5,SUM(R$6:R8)&lt;R$4),1,""))</f>
        <v/>
      </c>
      <c r="S9" t="str">
        <f>IF(SUM($M9:N9)&gt;0,"",IF(AND($L9=S$5,SUM(S$6:S8)&lt;S$4),1,""))</f>
        <v/>
      </c>
    </row>
    <row r="10" spans="1:19" ht="15.75" hidden="1" x14ac:dyDescent="0.2">
      <c r="A10" s="7">
        <v>5</v>
      </c>
      <c r="B10" s="7">
        <v>34</v>
      </c>
      <c r="C10" s="9" t="s">
        <v>251</v>
      </c>
      <c r="D10" s="9"/>
      <c r="E10" s="8" t="s">
        <v>10</v>
      </c>
      <c r="F10" s="9"/>
      <c r="G10" s="8" t="s">
        <v>11</v>
      </c>
      <c r="H10" s="8" t="s">
        <v>138</v>
      </c>
      <c r="I10" s="8" t="s">
        <v>310</v>
      </c>
      <c r="J10" s="8" t="s">
        <v>46</v>
      </c>
      <c r="K10">
        <f t="shared" si="0"/>
        <v>99</v>
      </c>
      <c r="L10" s="12" t="str">
        <f>IF(LEFT(F10,1)="B","B",IF(LEFT(F10,1)="G","G",VLOOKUP(C10,Novice_Girls_check!A:B,2,FALSE)))</f>
        <v>B</v>
      </c>
      <c r="M10" s="13">
        <v>1</v>
      </c>
      <c r="N10" s="12" t="str">
        <f>IF(SUM($M10:M10)&gt;0,"",IF(AND($K10&lt;=N$5,SUM(N$6:N9)&lt;N$4),1,""))</f>
        <v/>
      </c>
      <c r="O10" s="12" t="str">
        <f>IF(SUM($M10:N10)&gt;0,"",IF(AND($K10&lt;=O$5,SUM(O$6:O9)&lt;O$4),1,""))</f>
        <v/>
      </c>
      <c r="P10" s="12" t="str">
        <f>IF(SUM($M10:O10)&gt;0,"",IF(AND($K10&lt;=P$5,SUM(P$6:P9)&lt;P$4),1,""))</f>
        <v/>
      </c>
      <c r="Q10" s="12" t="str">
        <f>IF(SUM($M10:O10)&gt;0,"",IF(AND($K10&lt;=Q$5,SUM(Q$6:Q9)&lt;Q$4),1,""))</f>
        <v/>
      </c>
      <c r="R10" s="12" t="str">
        <f>IF(SUM($M10:P10)&gt;0,"",IF(AND($K10&lt;=R$5,SUM(R$6:R9)&lt;R$4),1,""))</f>
        <v/>
      </c>
      <c r="S10" t="str">
        <f>IF(SUM($M10:N10)&gt;0,"",IF(AND($L10=S$5,SUM(S$6:S9)&lt;S$4),1,""))</f>
        <v/>
      </c>
    </row>
    <row r="11" spans="1:19" ht="15.75" hidden="1" x14ac:dyDescent="0.2">
      <c r="A11" s="7">
        <v>6</v>
      </c>
      <c r="B11" s="7">
        <v>28</v>
      </c>
      <c r="C11" s="9" t="s">
        <v>254</v>
      </c>
      <c r="D11" s="9"/>
      <c r="E11" s="8" t="s">
        <v>10</v>
      </c>
      <c r="F11" s="9"/>
      <c r="G11" s="8" t="s">
        <v>11</v>
      </c>
      <c r="H11" s="8" t="s">
        <v>127</v>
      </c>
      <c r="I11" s="8" t="s">
        <v>139</v>
      </c>
      <c r="J11" s="8" t="s">
        <v>46</v>
      </c>
      <c r="K11">
        <f t="shared" si="0"/>
        <v>99</v>
      </c>
      <c r="L11" s="12" t="str">
        <f>IF(LEFT(F11,1)="B","B",IF(LEFT(F11,1)="G","G",VLOOKUP(C11,Novice_Girls_check!A:B,2,FALSE)))</f>
        <v>B</v>
      </c>
      <c r="M11" s="13">
        <v>1</v>
      </c>
      <c r="N11" s="12" t="str">
        <f>IF(SUM($M11:M11)&gt;0,"",IF(AND($K11&lt;=N$5,SUM(N$6:N10)&lt;N$4),1,""))</f>
        <v/>
      </c>
      <c r="O11" s="12" t="str">
        <f>IF(SUM($M11:N11)&gt;0,"",IF(AND($K11&lt;=O$5,SUM(O$6:O10)&lt;O$4),1,""))</f>
        <v/>
      </c>
      <c r="P11" s="12" t="str">
        <f>IF(SUM($M11:O11)&gt;0,"",IF(AND($K11&lt;=P$5,SUM(P$6:P10)&lt;P$4),1,""))</f>
        <v/>
      </c>
      <c r="Q11" s="12" t="str">
        <f>IF(SUM($M11:O11)&gt;0,"",IF(AND($K11&lt;=Q$5,SUM(Q$6:Q10)&lt;Q$4),1,""))</f>
        <v/>
      </c>
      <c r="R11" s="12" t="str">
        <f>IF(SUM($M11:P11)&gt;0,"",IF(AND($K11&lt;=R$5,SUM(R$6:R10)&lt;R$4),1,""))</f>
        <v/>
      </c>
      <c r="S11" t="str">
        <f>IF(SUM($M11:N11)&gt;0,"",IF(AND($L11=S$5,SUM(S$6:S10)&lt;S$4),1,""))</f>
        <v/>
      </c>
    </row>
    <row r="12" spans="1:19" ht="15.75" hidden="1" x14ac:dyDescent="0.2">
      <c r="A12" s="7">
        <v>7</v>
      </c>
      <c r="B12" s="7">
        <v>21</v>
      </c>
      <c r="C12" s="9" t="s">
        <v>267</v>
      </c>
      <c r="D12" s="9"/>
      <c r="E12" s="8" t="s">
        <v>10</v>
      </c>
      <c r="F12" s="9"/>
      <c r="G12" s="8" t="s">
        <v>11</v>
      </c>
      <c r="H12" s="8" t="s">
        <v>152</v>
      </c>
      <c r="I12" s="8" t="s">
        <v>311</v>
      </c>
      <c r="J12" s="8" t="s">
        <v>46</v>
      </c>
      <c r="K12">
        <f t="shared" si="0"/>
        <v>99</v>
      </c>
      <c r="L12" s="12" t="str">
        <f>IF(LEFT(F12,1)="B","B",IF(LEFT(F12,1)="G","G",VLOOKUP(C12,Novice_Girls_check!A:B,2,FALSE)))</f>
        <v>B</v>
      </c>
      <c r="M12" s="13">
        <v>1</v>
      </c>
      <c r="N12" s="12" t="str">
        <f>IF(SUM($M12:M12)&gt;0,"",IF(AND($K12&lt;=N$5,SUM(N$6:N11)&lt;N$4),1,""))</f>
        <v/>
      </c>
      <c r="O12" s="12" t="str">
        <f>IF(SUM($M12:N12)&gt;0,"",IF(AND($K12&lt;=O$5,SUM(O$6:O11)&lt;O$4),1,""))</f>
        <v/>
      </c>
      <c r="P12" s="12" t="str">
        <f>IF(SUM($M12:O12)&gt;0,"",IF(AND($K12&lt;=P$5,SUM(P$6:P11)&lt;P$4),1,""))</f>
        <v/>
      </c>
      <c r="Q12" s="12" t="str">
        <f>IF(SUM($M12:O12)&gt;0,"",IF(AND($K12&lt;=Q$5,SUM(Q$6:Q11)&lt;Q$4),1,""))</f>
        <v/>
      </c>
      <c r="R12" s="12" t="str">
        <f>IF(SUM($M12:P12)&gt;0,"",IF(AND($K12&lt;=R$5,SUM(R$6:R11)&lt;R$4),1,""))</f>
        <v/>
      </c>
      <c r="S12" t="str">
        <f>IF(SUM($M12:N12)&gt;0,"",IF(AND($L12=S$5,SUM(S$6:S11)&lt;S$4),1,""))</f>
        <v/>
      </c>
    </row>
    <row r="13" spans="1:19" ht="15.75" hidden="1" x14ac:dyDescent="0.2">
      <c r="A13" s="7">
        <v>8</v>
      </c>
      <c r="B13" s="7">
        <v>14</v>
      </c>
      <c r="C13" s="9" t="s">
        <v>89</v>
      </c>
      <c r="D13" s="9"/>
      <c r="E13" s="8" t="s">
        <v>10</v>
      </c>
      <c r="F13" s="9" t="s">
        <v>15</v>
      </c>
      <c r="G13" s="8" t="s">
        <v>11</v>
      </c>
      <c r="H13" s="8" t="s">
        <v>150</v>
      </c>
      <c r="I13" s="8" t="s">
        <v>142</v>
      </c>
      <c r="J13" s="8" t="s">
        <v>46</v>
      </c>
      <c r="K13">
        <f t="shared" si="0"/>
        <v>11</v>
      </c>
      <c r="L13" s="12" t="str">
        <f>IF(LEFT(F13,1)="B","B",IF(LEFT(F13,1)="G","G",VLOOKUP(C13,Novice_Girls_check!A:B,2,FALSE)))</f>
        <v>B</v>
      </c>
      <c r="M13" s="13">
        <v>1</v>
      </c>
      <c r="N13" s="12" t="str">
        <f>IF(SUM($M13:M13)&gt;0,"",IF(AND($K13&lt;=N$5,SUM(N$6:N12)&lt;N$4),1,""))</f>
        <v/>
      </c>
      <c r="O13" s="12" t="str">
        <f>IF(SUM($M13:N13)&gt;0,"",IF(AND($K13&lt;=O$5,SUM(O$6:O12)&lt;O$4),1,""))</f>
        <v/>
      </c>
      <c r="P13" s="12" t="str">
        <f>IF(SUM($M13:O13)&gt;0,"",IF(AND($K13&lt;=P$5,SUM(P$6:P12)&lt;P$4),1,""))</f>
        <v/>
      </c>
      <c r="Q13" s="12" t="str">
        <f>IF(SUM($M13:O13)&gt;0,"",IF(AND($K13&lt;=Q$5,SUM(Q$6:Q12)&lt;Q$4),1,""))</f>
        <v/>
      </c>
      <c r="R13" s="12" t="str">
        <f>IF(SUM($M13:P13)&gt;0,"",IF(AND($K13&lt;=R$5,SUM(R$6:R12)&lt;R$4),1,""))</f>
        <v/>
      </c>
      <c r="S13" t="str">
        <f>IF(SUM($M13:N13)&gt;0,"",IF(AND($L13=S$5,SUM(S$6:S12)&lt;S$4),1,""))</f>
        <v/>
      </c>
    </row>
    <row r="14" spans="1:19" ht="15.75" hidden="1" x14ac:dyDescent="0.2">
      <c r="A14" s="7">
        <v>9</v>
      </c>
      <c r="B14" s="7">
        <v>50</v>
      </c>
      <c r="C14" s="9" t="s">
        <v>261</v>
      </c>
      <c r="D14" s="9"/>
      <c r="E14" s="8" t="s">
        <v>10</v>
      </c>
      <c r="F14" s="9" t="s">
        <v>12</v>
      </c>
      <c r="G14" s="8" t="s">
        <v>11</v>
      </c>
      <c r="H14" s="8" t="s">
        <v>150</v>
      </c>
      <c r="I14" s="8" t="s">
        <v>146</v>
      </c>
      <c r="J14" s="8" t="s">
        <v>46</v>
      </c>
      <c r="K14">
        <f t="shared" si="0"/>
        <v>8</v>
      </c>
      <c r="L14" s="12" t="str">
        <f>IF(LEFT(F14,1)="B","B",IF(LEFT(F14,1)="G","G",VLOOKUP(C14,Novice_Girls_check!A:B,2,FALSE)))</f>
        <v>B</v>
      </c>
      <c r="M14" s="13">
        <v>1</v>
      </c>
      <c r="N14" s="12" t="str">
        <f>IF(SUM($M14:M14)&gt;0,"",IF(AND($K14&lt;=N$5,SUM(N$6:N13)&lt;N$4),1,""))</f>
        <v/>
      </c>
      <c r="O14" s="12" t="str">
        <f>IF(SUM($M14:N14)&gt;0,"",IF(AND($K14&lt;=O$5,SUM(O$6:O13)&lt;O$4),1,""))</f>
        <v/>
      </c>
      <c r="P14" s="12" t="str">
        <f>IF(SUM($M14:O14)&gt;0,"",IF(AND($K14&lt;=P$5,SUM(P$6:P13)&lt;P$4),1,""))</f>
        <v/>
      </c>
      <c r="Q14" s="12" t="str">
        <f>IF(SUM($M14:O14)&gt;0,"",IF(AND($K14&lt;=Q$5,SUM(Q$6:Q13)&lt;Q$4),1,""))</f>
        <v/>
      </c>
      <c r="R14" s="12" t="str">
        <f>IF(SUM($M14:P14)&gt;0,"",IF(AND($K14&lt;=R$5,SUM(R$6:R13)&lt;R$4),1,""))</f>
        <v/>
      </c>
      <c r="S14" t="str">
        <f>IF(SUM($M14:N14)&gt;0,"",IF(AND($L14=S$5,SUM(S$6:S13)&lt;S$4),1,""))</f>
        <v/>
      </c>
    </row>
    <row r="15" spans="1:19" ht="15.75" hidden="1" x14ac:dyDescent="0.2">
      <c r="A15" s="7">
        <v>10</v>
      </c>
      <c r="B15" s="7">
        <v>59</v>
      </c>
      <c r="C15" s="9" t="s">
        <v>279</v>
      </c>
      <c r="D15" s="9"/>
      <c r="E15" s="8" t="s">
        <v>10</v>
      </c>
      <c r="F15" s="9" t="s">
        <v>27</v>
      </c>
      <c r="G15" s="8" t="s">
        <v>11</v>
      </c>
      <c r="H15" s="8" t="s">
        <v>156</v>
      </c>
      <c r="I15" s="8" t="s">
        <v>146</v>
      </c>
      <c r="J15" s="8" t="s">
        <v>46</v>
      </c>
      <c r="K15">
        <f t="shared" si="0"/>
        <v>9</v>
      </c>
      <c r="L15" s="12" t="str">
        <f>IF(LEFT(F15,1)="B","B",IF(LEFT(F15,1)="G","G",VLOOKUP(C15,Novice_Girls_check!A:B,2,FALSE)))</f>
        <v>B</v>
      </c>
      <c r="M15" s="13">
        <v>1</v>
      </c>
      <c r="N15" s="12" t="str">
        <f>IF(SUM($M15:M15)&gt;0,"",IF(AND($K15&lt;=N$5,SUM(N$6:N14)&lt;N$4),1,""))</f>
        <v/>
      </c>
      <c r="O15" s="12" t="str">
        <f>IF(SUM($M15:N15)&gt;0,"",IF(AND($K15&lt;=O$5,SUM(O$6:O14)&lt;O$4),1,""))</f>
        <v/>
      </c>
      <c r="P15" s="12" t="str">
        <f>IF(SUM($M15:O15)&gt;0,"",IF(AND($K15&lt;=P$5,SUM(P$6:P14)&lt;P$4),1,""))</f>
        <v/>
      </c>
      <c r="Q15" s="12" t="str">
        <f>IF(SUM($M15:O15)&gt;0,"",IF(AND($K15&lt;=Q$5,SUM(Q$6:Q14)&lt;Q$4),1,""))</f>
        <v/>
      </c>
      <c r="R15" s="12" t="str">
        <f>IF(SUM($M15:P15)&gt;0,"",IF(AND($K15&lt;=R$5,SUM(R$6:R14)&lt;R$4),1,""))</f>
        <v/>
      </c>
      <c r="S15" t="str">
        <f>IF(SUM($M15:N15)&gt;0,"",IF(AND($L15=S$5,SUM(S$6:S14)&lt;S$4),1,""))</f>
        <v/>
      </c>
    </row>
    <row r="16" spans="1:19" ht="15.75" hidden="1" x14ac:dyDescent="0.2">
      <c r="A16" s="7">
        <v>11</v>
      </c>
      <c r="B16" s="7">
        <v>11</v>
      </c>
      <c r="C16" s="9" t="s">
        <v>276</v>
      </c>
      <c r="D16" s="9"/>
      <c r="E16" s="8" t="s">
        <v>10</v>
      </c>
      <c r="F16" s="9"/>
      <c r="G16" s="8" t="s">
        <v>11</v>
      </c>
      <c r="H16" s="8" t="s">
        <v>157</v>
      </c>
      <c r="I16" s="8" t="s">
        <v>93</v>
      </c>
      <c r="J16" s="8" t="s">
        <v>46</v>
      </c>
      <c r="K16">
        <f t="shared" si="0"/>
        <v>99</v>
      </c>
      <c r="L16" s="12" t="str">
        <f>IF(LEFT(F16,1)="B","B",IF(LEFT(F16,1)="G","G",VLOOKUP(C16,Novice_Girls_check!A:B,2,FALSE)))</f>
        <v>B</v>
      </c>
      <c r="M16" s="13"/>
      <c r="N16" s="12" t="str">
        <f>IF(SUM($M16:M16)&gt;0,"",IF(AND($K16&lt;=N$5,SUM(N$6:N15)&lt;N$4),1,""))</f>
        <v/>
      </c>
      <c r="O16" s="12" t="str">
        <f>IF(SUM($M16:N16)&gt;0,"",IF(AND($K16&lt;=O$5,SUM(O$6:O15)&lt;O$4),1,""))</f>
        <v/>
      </c>
      <c r="P16" s="12" t="str">
        <f>IF(SUM($M16:O16)&gt;0,"",IF(AND($K16&lt;=P$5,SUM(P$6:P15)&lt;P$4),1,""))</f>
        <v/>
      </c>
      <c r="Q16" s="12" t="str">
        <f>IF(SUM($M16:O16)&gt;0,"",IF(AND($K16&lt;=Q$5,SUM(Q$6:Q15)&lt;Q$4),1,""))</f>
        <v/>
      </c>
      <c r="R16" s="12" t="str">
        <f>IF(SUM($M16:P16)&gt;0,"",IF(AND($K16&lt;=R$5,SUM(R$6:R15)&lt;R$4),1,""))</f>
        <v/>
      </c>
      <c r="S16" t="str">
        <f>IF(SUM($M16:N16)&gt;0,"",IF(AND($L16=S$5,SUM(S$6:S15)&lt;S$4),1,""))</f>
        <v/>
      </c>
    </row>
    <row r="17" spans="1:19" ht="15.75" hidden="1" x14ac:dyDescent="0.2">
      <c r="A17" s="7">
        <v>12</v>
      </c>
      <c r="B17" s="7">
        <v>44</v>
      </c>
      <c r="C17" s="9" t="s">
        <v>252</v>
      </c>
      <c r="D17" s="9"/>
      <c r="E17" s="8" t="s">
        <v>10</v>
      </c>
      <c r="F17" s="9"/>
      <c r="G17" s="8" t="s">
        <v>96</v>
      </c>
      <c r="H17" s="8" t="s">
        <v>140</v>
      </c>
      <c r="I17" s="8" t="s">
        <v>142</v>
      </c>
      <c r="J17" s="8" t="s">
        <v>46</v>
      </c>
      <c r="K17">
        <f t="shared" si="0"/>
        <v>99</v>
      </c>
      <c r="L17" s="12" t="str">
        <f>IF(LEFT(F17,1)="B","B",IF(LEFT(F17,1)="G","G",VLOOKUP(C17,Novice_Girls_check!A:B,2,FALSE)))</f>
        <v>B</v>
      </c>
      <c r="M17" s="13"/>
      <c r="N17" s="12" t="str">
        <f>IF(SUM($M17:M17)&gt;0,"",IF(AND($K17&lt;=N$5,SUM(N$6:N16)&lt;N$4),1,""))</f>
        <v/>
      </c>
      <c r="O17" s="12" t="str">
        <f>IF(SUM($M17:N17)&gt;0,"",IF(AND($K17&lt;=O$5,SUM(O$6:O16)&lt;O$4),1,""))</f>
        <v/>
      </c>
      <c r="P17" s="12" t="str">
        <f>IF(SUM($M17:O17)&gt;0,"",IF(AND($K17&lt;=P$5,SUM(P$6:P16)&lt;P$4),1,""))</f>
        <v/>
      </c>
      <c r="Q17" s="12" t="str">
        <f>IF(SUM($M17:O17)&gt;0,"",IF(AND($K17&lt;=Q$5,SUM(Q$6:Q16)&lt;Q$4),1,""))</f>
        <v/>
      </c>
      <c r="R17" s="12" t="str">
        <f>IF(SUM($M17:P17)&gt;0,"",IF(AND($K17&lt;=R$5,SUM(R$6:R16)&lt;R$4),1,""))</f>
        <v/>
      </c>
      <c r="S17" t="str">
        <f>IF(SUM($M17:N17)&gt;0,"",IF(AND($L17=S$5,SUM(S$6:S16)&lt;S$4),1,""))</f>
        <v/>
      </c>
    </row>
    <row r="18" spans="1:19" ht="15.75" hidden="1" x14ac:dyDescent="0.2">
      <c r="A18" s="7">
        <v>13</v>
      </c>
      <c r="B18" s="7">
        <v>33</v>
      </c>
      <c r="C18" s="9" t="s">
        <v>78</v>
      </c>
      <c r="D18" s="9"/>
      <c r="E18" s="8" t="s">
        <v>10</v>
      </c>
      <c r="F18" s="9" t="s">
        <v>19</v>
      </c>
      <c r="G18" s="8" t="s">
        <v>96</v>
      </c>
      <c r="H18" s="8" t="s">
        <v>129</v>
      </c>
      <c r="I18" s="8" t="s">
        <v>146</v>
      </c>
      <c r="J18" s="8" t="s">
        <v>46</v>
      </c>
      <c r="K18">
        <f t="shared" si="0"/>
        <v>7</v>
      </c>
      <c r="L18" s="12" t="str">
        <f>IF(LEFT(F18,1)="B","B",IF(LEFT(F18,1)="G","G",VLOOKUP(C18,Novice_Girls_check!A:B,2,FALSE)))</f>
        <v>B</v>
      </c>
      <c r="M18" s="13"/>
      <c r="N18" s="12">
        <f>IF(SUM($M18:M18)&gt;0,"",IF(AND($K18&lt;=N$5,SUM(N$6:N17)&lt;N$4),1,""))</f>
        <v>1</v>
      </c>
      <c r="O18" s="12" t="str">
        <f>IF(SUM($M18:N18)&gt;0,"",IF(AND($K18&lt;=O$5,SUM(O$6:O17)&lt;O$4),1,""))</f>
        <v/>
      </c>
      <c r="P18" s="12" t="str">
        <f>IF(SUM($M18:O18)&gt;0,"",IF(AND($K18&lt;=P$5,SUM(P$6:P17)&lt;P$4),1,""))</f>
        <v/>
      </c>
      <c r="Q18" s="12" t="str">
        <f>IF(SUM($M18:O18)&gt;0,"",IF(AND($K18&lt;=Q$5,SUM(Q$6:Q17)&lt;Q$4),1,""))</f>
        <v/>
      </c>
      <c r="R18" s="12" t="str">
        <f>IF(SUM($M18:P18)&gt;0,"",IF(AND($K18&lt;=R$5,SUM(R$6:R17)&lt;R$4),1,""))</f>
        <v/>
      </c>
      <c r="S18" t="str">
        <f>IF(SUM($M18:N18)&gt;0,"",IF(AND($L18=S$5,SUM(S$6:S17)&lt;S$4),1,""))</f>
        <v/>
      </c>
    </row>
    <row r="19" spans="1:19" ht="15.75" hidden="1" x14ac:dyDescent="0.2">
      <c r="A19" s="7">
        <v>14</v>
      </c>
      <c r="B19" s="7">
        <v>30</v>
      </c>
      <c r="C19" s="9" t="s">
        <v>256</v>
      </c>
      <c r="D19" s="9"/>
      <c r="E19" s="8" t="s">
        <v>10</v>
      </c>
      <c r="F19" s="9"/>
      <c r="G19" s="8" t="s">
        <v>96</v>
      </c>
      <c r="H19" s="8" t="s">
        <v>128</v>
      </c>
      <c r="I19" s="8" t="s">
        <v>93</v>
      </c>
      <c r="J19" s="8" t="s">
        <v>46</v>
      </c>
      <c r="K19">
        <f t="shared" si="0"/>
        <v>99</v>
      </c>
      <c r="L19" s="12" t="str">
        <f>IF(LEFT(F19,1)="B","B",IF(LEFT(F19,1)="G","G",VLOOKUP(C19,Novice_Girls_check!A:B,2,FALSE)))</f>
        <v>B</v>
      </c>
      <c r="M19" s="13"/>
      <c r="N19" s="12" t="str">
        <f>IF(SUM($M19:M19)&gt;0,"",IF(AND($K19&lt;=N$5,SUM(N$6:N18)&lt;N$4),1,""))</f>
        <v/>
      </c>
      <c r="O19" s="12" t="str">
        <f>IF(SUM($M19:N19)&gt;0,"",IF(AND($K19&lt;=O$5,SUM(O$6:O18)&lt;O$4),1,""))</f>
        <v/>
      </c>
      <c r="P19" s="12" t="str">
        <f>IF(SUM($M19:O19)&gt;0,"",IF(AND($K19&lt;=P$5,SUM(P$6:P18)&lt;P$4),1,""))</f>
        <v/>
      </c>
      <c r="Q19" s="12" t="str">
        <f>IF(SUM($M19:O19)&gt;0,"",IF(AND($K19&lt;=Q$5,SUM(Q$6:Q18)&lt;Q$4),1,""))</f>
        <v/>
      </c>
      <c r="R19" s="12" t="str">
        <f>IF(SUM($M19:P19)&gt;0,"",IF(AND($K19&lt;=R$5,SUM(R$6:R18)&lt;R$4),1,""))</f>
        <v/>
      </c>
      <c r="S19" t="str">
        <f>IF(SUM($M19:N19)&gt;0,"",IF(AND($L19=S$5,SUM(S$6:S18)&lt;S$4),1,""))</f>
        <v/>
      </c>
    </row>
    <row r="20" spans="1:19" ht="15.75" hidden="1" x14ac:dyDescent="0.2">
      <c r="A20" s="7">
        <v>15</v>
      </c>
      <c r="B20" s="7">
        <v>62</v>
      </c>
      <c r="C20" s="9" t="s">
        <v>264</v>
      </c>
      <c r="D20" s="9"/>
      <c r="E20" s="8" t="s">
        <v>10</v>
      </c>
      <c r="F20" s="9" t="s">
        <v>29</v>
      </c>
      <c r="G20" s="8" t="s">
        <v>96</v>
      </c>
      <c r="H20" s="8" t="s">
        <v>131</v>
      </c>
      <c r="I20" s="8" t="s">
        <v>162</v>
      </c>
      <c r="J20" s="8" t="s">
        <v>46</v>
      </c>
      <c r="K20">
        <f t="shared" si="0"/>
        <v>10</v>
      </c>
      <c r="L20" s="12" t="str">
        <f>IF(LEFT(F20,1)="B","B",IF(LEFT(F20,1)="G","G",VLOOKUP(C20,Novice_Girls_check!A:B,2,FALSE)))</f>
        <v>B</v>
      </c>
      <c r="M20" s="13"/>
      <c r="N20" s="12" t="str">
        <f>IF(SUM($M20:M20)&gt;0,"",IF(AND($K20&lt;=N$5,SUM(N$6:N19)&lt;N$4),1,""))</f>
        <v/>
      </c>
      <c r="O20" s="12">
        <f>IF(SUM($M20:N20)&gt;0,"",IF(AND($K20&lt;=O$5,SUM(O$6:O19)&lt;O$4),1,""))</f>
        <v>1</v>
      </c>
      <c r="P20" s="12" t="str">
        <f>IF(SUM($M20:O20)&gt;0,"",IF(AND($K20&lt;=P$5,SUM(P$6:P19)&lt;P$4),1,""))</f>
        <v/>
      </c>
      <c r="Q20" s="12" t="str">
        <f>IF(SUM($M20:O20)&gt;0,"",IF(AND($K20&lt;=Q$5,SUM(Q$6:Q19)&lt;Q$4),1,""))</f>
        <v/>
      </c>
      <c r="R20" s="12" t="str">
        <f>IF(SUM($M20:P20)&gt;0,"",IF(AND($K20&lt;=R$5,SUM(R$6:R19)&lt;R$4),1,""))</f>
        <v/>
      </c>
      <c r="S20" t="str">
        <f>IF(SUM($M20:N20)&gt;0,"",IF(AND($L20=S$5,SUM(S$6:S19)&lt;S$4),1,""))</f>
        <v/>
      </c>
    </row>
    <row r="21" spans="1:19" ht="15.75" hidden="1" x14ac:dyDescent="0.2">
      <c r="A21" s="7">
        <v>16</v>
      </c>
      <c r="B21" s="7">
        <v>66</v>
      </c>
      <c r="C21" s="9" t="s">
        <v>77</v>
      </c>
      <c r="D21" s="9"/>
      <c r="E21" s="8" t="s">
        <v>10</v>
      </c>
      <c r="F21" s="9" t="s">
        <v>19</v>
      </c>
      <c r="G21" s="8" t="s">
        <v>96</v>
      </c>
      <c r="H21" s="8" t="s">
        <v>131</v>
      </c>
      <c r="I21" s="8" t="s">
        <v>148</v>
      </c>
      <c r="J21" s="8" t="s">
        <v>46</v>
      </c>
      <c r="K21">
        <f t="shared" si="0"/>
        <v>7</v>
      </c>
      <c r="L21" s="12" t="str">
        <f>IF(LEFT(F21,1)="B","B",IF(LEFT(F21,1)="G","G",VLOOKUP(C21,Novice_Girls_check!A:B,2,FALSE)))</f>
        <v>B</v>
      </c>
      <c r="M21" s="13"/>
      <c r="N21" s="12">
        <f>IF(SUM($M21:M21)&gt;0,"",IF(AND($K21&lt;=N$5,SUM(N$6:N20)&lt;N$4),1,""))</f>
        <v>1</v>
      </c>
      <c r="O21" s="12" t="str">
        <f>IF(SUM($M21:N21)&gt;0,"",IF(AND($K21&lt;=O$5,SUM(O$6:O20)&lt;O$4),1,""))</f>
        <v/>
      </c>
      <c r="P21" s="12" t="str">
        <f>IF(SUM($M21:O21)&gt;0,"",IF(AND($K21&lt;=P$5,SUM(P$6:P20)&lt;P$4),1,""))</f>
        <v/>
      </c>
      <c r="Q21" s="12" t="str">
        <f>IF(SUM($M21:O21)&gt;0,"",IF(AND($K21&lt;=Q$5,SUM(Q$6:Q20)&lt;Q$4),1,""))</f>
        <v/>
      </c>
      <c r="R21" s="12" t="str">
        <f>IF(SUM($M21:P21)&gt;0,"",IF(AND($K21&lt;=R$5,SUM(R$6:R20)&lt;R$4),1,""))</f>
        <v/>
      </c>
      <c r="S21" t="str">
        <f>IF(SUM($M21:N21)&gt;0,"",IF(AND($L21=S$5,SUM(S$6:S20)&lt;S$4),1,""))</f>
        <v/>
      </c>
    </row>
    <row r="22" spans="1:19" ht="15.75" hidden="1" x14ac:dyDescent="0.2">
      <c r="A22" s="7">
        <v>17</v>
      </c>
      <c r="B22" s="7">
        <v>53</v>
      </c>
      <c r="C22" s="9" t="s">
        <v>260</v>
      </c>
      <c r="D22" s="9"/>
      <c r="E22" s="8" t="s">
        <v>10</v>
      </c>
      <c r="F22" s="9" t="s">
        <v>27</v>
      </c>
      <c r="G22" s="8" t="s">
        <v>96</v>
      </c>
      <c r="H22" s="8" t="s">
        <v>131</v>
      </c>
      <c r="I22" s="8" t="s">
        <v>163</v>
      </c>
      <c r="J22" s="8" t="s">
        <v>46</v>
      </c>
      <c r="K22">
        <f t="shared" si="0"/>
        <v>9</v>
      </c>
      <c r="L22" s="12" t="str">
        <f>IF(LEFT(F22,1)="B","B",IF(LEFT(F22,1)="G","G",VLOOKUP(C22,Novice_Girls_check!A:B,2,FALSE)))</f>
        <v>B</v>
      </c>
      <c r="M22" s="13"/>
      <c r="N22" s="12" t="str">
        <f>IF(SUM($M22:M22)&gt;0,"",IF(AND($K22&lt;=N$5,SUM(N$6:N21)&lt;N$4),1,""))</f>
        <v/>
      </c>
      <c r="O22" s="12">
        <f>IF(SUM($M22:N22)&gt;0,"",IF(AND($K22&lt;=O$5,SUM(O$6:O21)&lt;O$4),1,""))</f>
        <v>1</v>
      </c>
      <c r="P22" s="12" t="str">
        <f>IF(SUM($M22:O22)&gt;0,"",IF(AND($K22&lt;=P$5,SUM(P$6:P21)&lt;P$4),1,""))</f>
        <v/>
      </c>
      <c r="Q22" s="12" t="str">
        <f>IF(SUM($M22:O22)&gt;0,"",IF(AND($K22&lt;=Q$5,SUM(Q$6:Q21)&lt;Q$4),1,""))</f>
        <v/>
      </c>
      <c r="R22" s="12" t="str">
        <f>IF(SUM($M22:P22)&gt;0,"",IF(AND($K22&lt;=R$5,SUM(R$6:R21)&lt;R$4),1,""))</f>
        <v/>
      </c>
      <c r="S22" t="str">
        <f>IF(SUM($M22:N22)&gt;0,"",IF(AND($L22=S$5,SUM(S$6:S21)&lt;S$4),1,""))</f>
        <v/>
      </c>
    </row>
    <row r="23" spans="1:19" ht="15.75" hidden="1" x14ac:dyDescent="0.2">
      <c r="A23" s="7">
        <v>18</v>
      </c>
      <c r="B23" s="7">
        <v>45</v>
      </c>
      <c r="C23" s="9" t="s">
        <v>257</v>
      </c>
      <c r="D23" s="9"/>
      <c r="E23" s="8" t="s">
        <v>10</v>
      </c>
      <c r="F23" s="9"/>
      <c r="G23" s="8" t="s">
        <v>14</v>
      </c>
      <c r="H23" s="8" t="s">
        <v>140</v>
      </c>
      <c r="I23" s="8" t="s">
        <v>153</v>
      </c>
      <c r="J23" s="8" t="s">
        <v>46</v>
      </c>
      <c r="K23">
        <f t="shared" si="0"/>
        <v>99</v>
      </c>
      <c r="L23" s="12" t="str">
        <f>IF(LEFT(F23,1)="B","B",IF(LEFT(F23,1)="G","G",VLOOKUP(C23,Novice_Girls_check!A:B,2,FALSE)))</f>
        <v>B</v>
      </c>
      <c r="M23" s="13"/>
      <c r="N23" s="12" t="str">
        <f>IF(SUM($M23:M23)&gt;0,"",IF(AND($K23&lt;=N$5,SUM(N$6:N22)&lt;N$4),1,""))</f>
        <v/>
      </c>
      <c r="O23" s="12" t="str">
        <f>IF(SUM($M23:N23)&gt;0,"",IF(AND($K23&lt;=O$5,SUM(O$6:O22)&lt;O$4),1,""))</f>
        <v/>
      </c>
      <c r="P23" s="12" t="str">
        <f>IF(SUM($M23:O23)&gt;0,"",IF(AND($K23&lt;=P$5,SUM(P$6:P22)&lt;P$4),1,""))</f>
        <v/>
      </c>
      <c r="Q23" s="12" t="str">
        <f>IF(SUM($M23:O23)&gt;0,"",IF(AND($K23&lt;=Q$5,SUM(Q$6:Q22)&lt;Q$4),1,""))</f>
        <v/>
      </c>
      <c r="R23" s="12" t="str">
        <f>IF(SUM($M23:P23)&gt;0,"",IF(AND($K23&lt;=R$5,SUM(R$6:R22)&lt;R$4),1,""))</f>
        <v/>
      </c>
      <c r="S23" t="str">
        <f>IF(SUM($M23:N23)&gt;0,"",IF(AND($L23=S$5,SUM(S$6:S22)&lt;S$4),1,""))</f>
        <v/>
      </c>
    </row>
    <row r="24" spans="1:19" ht="15.75" x14ac:dyDescent="0.2">
      <c r="A24" s="7">
        <v>19</v>
      </c>
      <c r="B24" s="7">
        <v>43</v>
      </c>
      <c r="C24" s="9" t="s">
        <v>259</v>
      </c>
      <c r="D24" s="9"/>
      <c r="E24" s="8" t="s">
        <v>10</v>
      </c>
      <c r="F24" s="9"/>
      <c r="G24" s="8" t="s">
        <v>14</v>
      </c>
      <c r="H24" s="8" t="s">
        <v>132</v>
      </c>
      <c r="I24" s="8" t="s">
        <v>312</v>
      </c>
      <c r="J24" s="8" t="s">
        <v>46</v>
      </c>
      <c r="K24">
        <f t="shared" ref="K24:K71" si="1">IF(F24="",99,VALUE(MID(F24,3,2)))</f>
        <v>99</v>
      </c>
      <c r="L24" s="12" t="str">
        <f>IF(LEFT(F24,1)="B","B",IF(LEFT(F24,1)="G","G",VLOOKUP(C24,Novice_Girls_check!A:B,2,FALSE)))</f>
        <v>G</v>
      </c>
      <c r="M24" s="13"/>
      <c r="N24" s="12" t="str">
        <f>IF(SUM($M24:M24)&gt;0,"",IF(AND($K24&lt;=N$5,SUM(N$6:N23)&lt;N$4),1,""))</f>
        <v/>
      </c>
      <c r="O24" s="12" t="str">
        <f>IF(SUM($M24:N24)&gt;0,"",IF(AND($K24&lt;=O$5,SUM(O$6:O23)&lt;O$4),1,""))</f>
        <v/>
      </c>
      <c r="P24" s="12" t="str">
        <f>IF(SUM($M24:O24)&gt;0,"",IF(AND($K24&lt;=P$5,SUM(P$6:P23)&lt;P$4),1,""))</f>
        <v/>
      </c>
      <c r="Q24" s="12" t="str">
        <f>IF(SUM($M24:O24)&gt;0,"",IF(AND($K24&lt;=Q$5,SUM(Q$6:Q23)&lt;Q$4),1,""))</f>
        <v/>
      </c>
      <c r="R24" s="12" t="str">
        <f>IF(SUM($M24:P24)&gt;0,"",IF(AND($K24&lt;=R$5,SUM(R$6:R23)&lt;R$4),1,""))</f>
        <v/>
      </c>
      <c r="S24">
        <f>IF(SUM($M24:N24)&gt;0,"",IF(AND($L24=S$5,SUM(S$6:S23)&lt;S$4),1,""))</f>
        <v>1</v>
      </c>
    </row>
    <row r="25" spans="1:19" ht="15.75" hidden="1" x14ac:dyDescent="0.2">
      <c r="A25" s="7">
        <v>20</v>
      </c>
      <c r="B25" s="7">
        <v>19</v>
      </c>
      <c r="C25" s="9" t="s">
        <v>80</v>
      </c>
      <c r="D25" s="9"/>
      <c r="E25" s="8" t="s">
        <v>10</v>
      </c>
      <c r="F25" s="9" t="s">
        <v>19</v>
      </c>
      <c r="G25" s="8" t="s">
        <v>14</v>
      </c>
      <c r="H25" s="8" t="s">
        <v>149</v>
      </c>
      <c r="I25" s="8" t="s">
        <v>313</v>
      </c>
      <c r="J25" s="8" t="s">
        <v>46</v>
      </c>
      <c r="K25">
        <f t="shared" si="1"/>
        <v>7</v>
      </c>
      <c r="L25" s="12" t="str">
        <f>IF(LEFT(F25,1)="B","B",IF(LEFT(F25,1)="G","G",VLOOKUP(C25,Novice_Girls_check!A:B,2,FALSE)))</f>
        <v>B</v>
      </c>
      <c r="M25" s="13"/>
      <c r="N25" s="12">
        <f>IF(SUM($M25:M25)&gt;0,"",IF(AND($K25&lt;=N$5,SUM(N$6:N24)&lt;N$4),1,""))</f>
        <v>1</v>
      </c>
      <c r="O25" s="12" t="str">
        <f>IF(SUM($M25:N25)&gt;0,"",IF(AND($K25&lt;=O$5,SUM(O$6:O24)&lt;O$4),1,""))</f>
        <v/>
      </c>
      <c r="P25" s="12" t="str">
        <f>IF(SUM($M25:O25)&gt;0,"",IF(AND($K25&lt;=P$5,SUM(P$6:P24)&lt;P$4),1,""))</f>
        <v/>
      </c>
      <c r="Q25" s="12" t="str">
        <f>IF(SUM($M25:O25)&gt;0,"",IF(AND($K25&lt;=Q$5,SUM(Q$6:Q24)&lt;Q$4),1,""))</f>
        <v/>
      </c>
      <c r="R25" s="12" t="str">
        <f>IF(SUM($M25:P25)&gt;0,"",IF(AND($K25&lt;=R$5,SUM(R$6:R24)&lt;R$4),1,""))</f>
        <v/>
      </c>
      <c r="S25" t="str">
        <f>IF(SUM($M25:N25)&gt;0,"",IF(AND($L25=S$5,SUM(S$6:S24)&lt;S$4),1,""))</f>
        <v/>
      </c>
    </row>
    <row r="26" spans="1:19" ht="15.75" x14ac:dyDescent="0.2">
      <c r="A26" s="7">
        <v>21</v>
      </c>
      <c r="B26" s="7">
        <v>57</v>
      </c>
      <c r="C26" s="9" t="s">
        <v>262</v>
      </c>
      <c r="D26" s="9"/>
      <c r="E26" s="8" t="s">
        <v>10</v>
      </c>
      <c r="F26" s="9" t="s">
        <v>21</v>
      </c>
      <c r="G26" s="8" t="s">
        <v>14</v>
      </c>
      <c r="H26" s="8" t="s">
        <v>133</v>
      </c>
      <c r="I26" s="8" t="s">
        <v>154</v>
      </c>
      <c r="J26" s="8" t="s">
        <v>46</v>
      </c>
      <c r="K26">
        <f t="shared" si="1"/>
        <v>10</v>
      </c>
      <c r="L26" s="12" t="str">
        <f>IF(LEFT(F26,1)="B","B",IF(LEFT(F26,1)="G","G",VLOOKUP(C26,Novice_Girls_check!A:B,2,FALSE)))</f>
        <v>G</v>
      </c>
      <c r="M26" s="13"/>
      <c r="N26" s="12" t="str">
        <f>IF(SUM($M26:M26)&gt;0,"",IF(AND($K26&lt;=N$5,SUM(N$6:N25)&lt;N$4),1,""))</f>
        <v/>
      </c>
      <c r="O26" s="12">
        <f>IF(SUM($M26:N26)&gt;0,"",IF(AND($K26&lt;=O$5,SUM(O$6:O25)&lt;O$4),1,""))</f>
        <v>1</v>
      </c>
      <c r="P26" s="12" t="str">
        <f>IF(SUM($M26:O26)&gt;0,"",IF(AND($K26&lt;=P$5,SUM(P$6:P25)&lt;P$4),1,""))</f>
        <v/>
      </c>
      <c r="Q26" s="12" t="str">
        <f>IF(SUM($M26:O26)&gt;0,"",IF(AND($K26&lt;=Q$5,SUM(Q$6:Q25)&lt;Q$4),1,""))</f>
        <v/>
      </c>
      <c r="R26" s="12" t="str">
        <f>IF(SUM($M26:P26)&gt;0,"",IF(AND($K26&lt;=R$5,SUM(R$6:R25)&lt;R$4),1,""))</f>
        <v/>
      </c>
      <c r="S26">
        <f>IF(SUM($M26:N26)&gt;0,"",IF(AND($L26=S$5,SUM(S$6:S25)&lt;S$4),1,""))</f>
        <v>1</v>
      </c>
    </row>
    <row r="27" spans="1:19" ht="15.75" hidden="1" x14ac:dyDescent="0.2">
      <c r="A27" s="7">
        <v>22</v>
      </c>
      <c r="B27" s="7">
        <v>38</v>
      </c>
      <c r="C27" s="9" t="s">
        <v>269</v>
      </c>
      <c r="D27" s="9"/>
      <c r="E27" s="8" t="s">
        <v>10</v>
      </c>
      <c r="F27" s="9" t="s">
        <v>29</v>
      </c>
      <c r="G27" s="8" t="s">
        <v>14</v>
      </c>
      <c r="H27" s="8" t="s">
        <v>133</v>
      </c>
      <c r="I27" s="8" t="s">
        <v>153</v>
      </c>
      <c r="J27" s="8" t="s">
        <v>46</v>
      </c>
      <c r="K27">
        <f t="shared" si="1"/>
        <v>10</v>
      </c>
      <c r="L27" s="12" t="str">
        <f>IF(LEFT(F27,1)="B","B",IF(LEFT(F27,1)="G","G",VLOOKUP(C27,Novice_Girls_check!A:B,2,FALSE)))</f>
        <v>B</v>
      </c>
      <c r="M27" s="13"/>
      <c r="N27" s="12" t="str">
        <f>IF(SUM($M27:M27)&gt;0,"",IF(AND($K27&lt;=N$5,SUM(N$6:N26)&lt;N$4),1,""))</f>
        <v/>
      </c>
      <c r="O27" s="12">
        <f>IF(SUM($M27:N27)&gt;0,"",IF(AND($K27&lt;=O$5,SUM(O$6:O26)&lt;O$4),1,""))</f>
        <v>1</v>
      </c>
      <c r="P27" s="12" t="str">
        <f>IF(SUM($M27:O27)&gt;0,"",IF(AND($K27&lt;=P$5,SUM(P$6:P26)&lt;P$4),1,""))</f>
        <v/>
      </c>
      <c r="Q27" s="12" t="str">
        <f>IF(SUM($M27:O27)&gt;0,"",IF(AND($K27&lt;=Q$5,SUM(Q$6:Q26)&lt;Q$4),1,""))</f>
        <v/>
      </c>
      <c r="R27" s="12" t="str">
        <f>IF(SUM($M27:P27)&gt;0,"",IF(AND($K27&lt;=R$5,SUM(R$6:R26)&lt;R$4),1,""))</f>
        <v/>
      </c>
      <c r="S27" t="str">
        <f>IF(SUM($M27:N27)&gt;0,"",IF(AND($L27=S$5,SUM(S$6:S26)&lt;S$4),1,""))</f>
        <v/>
      </c>
    </row>
    <row r="28" spans="1:19" ht="15.75" hidden="1" x14ac:dyDescent="0.2">
      <c r="A28" s="7">
        <v>23</v>
      </c>
      <c r="B28" s="7">
        <v>1</v>
      </c>
      <c r="C28" s="9" t="s">
        <v>270</v>
      </c>
      <c r="D28" s="9"/>
      <c r="E28" s="8" t="s">
        <v>10</v>
      </c>
      <c r="F28" s="9" t="s">
        <v>44</v>
      </c>
      <c r="G28" s="8" t="s">
        <v>14</v>
      </c>
      <c r="H28" s="8" t="s">
        <v>136</v>
      </c>
      <c r="I28" s="8" t="s">
        <v>159</v>
      </c>
      <c r="J28" s="8" t="s">
        <v>46</v>
      </c>
      <c r="K28">
        <f t="shared" si="1"/>
        <v>7</v>
      </c>
      <c r="L28" s="12" t="str">
        <f>IF(LEFT(F28,1)="B","B",IF(LEFT(F28,1)="G","G",VLOOKUP(C28,Novice_Girls_check!A:B,2,FALSE)))</f>
        <v>G</v>
      </c>
      <c r="M28" s="13"/>
      <c r="N28" s="12">
        <f>IF(SUM($M28:M28)&gt;0,"",IF(AND($K28&lt;=N$5,SUM(N$6:N27)&lt;N$4),1,""))</f>
        <v>1</v>
      </c>
      <c r="O28" s="12" t="str">
        <f>IF(SUM($M28:N28)&gt;0,"",IF(AND($K28&lt;=O$5,SUM(O$6:O27)&lt;O$4),1,""))</f>
        <v/>
      </c>
      <c r="P28" s="12" t="str">
        <f>IF(SUM($M28:O28)&gt;0,"",IF(AND($K28&lt;=P$5,SUM(P$6:P27)&lt;P$4),1,""))</f>
        <v/>
      </c>
      <c r="Q28" s="12" t="str">
        <f>IF(SUM($M28:O28)&gt;0,"",IF(AND($K28&lt;=Q$5,SUM(Q$6:Q27)&lt;Q$4),1,""))</f>
        <v/>
      </c>
      <c r="R28" s="12" t="str">
        <f>IF(SUM($M28:P28)&gt;0,"",IF(AND($K28&lt;=R$5,SUM(R$6:R27)&lt;R$4),1,""))</f>
        <v/>
      </c>
      <c r="S28" t="str">
        <f>IF(SUM($M28:N28)&gt;0,"",IF(AND($L28=S$5,SUM(S$6:S27)&lt;S$4),1,""))</f>
        <v/>
      </c>
    </row>
    <row r="29" spans="1:19" ht="15.75" hidden="1" x14ac:dyDescent="0.2">
      <c r="A29" s="7">
        <v>24</v>
      </c>
      <c r="B29" s="7">
        <v>25</v>
      </c>
      <c r="C29" s="9" t="s">
        <v>275</v>
      </c>
      <c r="D29" s="9"/>
      <c r="E29" s="8" t="s">
        <v>10</v>
      </c>
      <c r="F29" s="9" t="s">
        <v>103</v>
      </c>
      <c r="G29" s="8" t="s">
        <v>14</v>
      </c>
      <c r="H29" s="8" t="s">
        <v>157</v>
      </c>
      <c r="I29" s="8" t="s">
        <v>314</v>
      </c>
      <c r="J29" s="8" t="s">
        <v>46</v>
      </c>
      <c r="K29">
        <f t="shared" si="1"/>
        <v>14</v>
      </c>
      <c r="L29" s="12" t="str">
        <f>IF(LEFT(F29,1)="B","B",IF(LEFT(F29,1)="G","G",VLOOKUP(C29,Novice_Girls_check!A:B,2,FALSE)))</f>
        <v>B</v>
      </c>
      <c r="M29" s="13"/>
      <c r="N29" s="12" t="str">
        <f>IF(SUM($M29:M29)&gt;0,"",IF(AND($K29&lt;=N$5,SUM(N$6:N28)&lt;N$4),1,""))</f>
        <v/>
      </c>
      <c r="O29" s="12" t="str">
        <f>IF(SUM($M29:N29)&gt;0,"",IF(AND($K29&lt;=O$5,SUM(O$6:O28)&lt;O$4),1,""))</f>
        <v/>
      </c>
      <c r="P29" s="12" t="str">
        <f>IF(SUM($M29:O29)&gt;0,"",IF(AND($K29&lt;=P$5,SUM(P$6:P28)&lt;P$4),1,""))</f>
        <v/>
      </c>
      <c r="Q29" s="12">
        <f>IF(SUM($M29:O29)&gt;0,"",IF(AND($K29&lt;=Q$5,SUM(Q$6:Q28)&lt;Q$4),1,""))</f>
        <v>1</v>
      </c>
      <c r="R29" s="12">
        <f>IF(SUM($M29:P29)&gt;0,"",IF(AND($K29&lt;=R$5,SUM(R$6:R28)&lt;R$4),1,""))</f>
        <v>1</v>
      </c>
      <c r="S29" t="str">
        <f>IF(SUM($M29:N29)&gt;0,"",IF(AND($L29=S$5,SUM(S$6:S28)&lt;S$4),1,""))</f>
        <v/>
      </c>
    </row>
    <row r="30" spans="1:19" ht="15.75" hidden="1" x14ac:dyDescent="0.2">
      <c r="A30" s="7">
        <v>25</v>
      </c>
      <c r="B30" s="7">
        <v>60</v>
      </c>
      <c r="C30" s="9" t="s">
        <v>268</v>
      </c>
      <c r="D30" s="9"/>
      <c r="E30" s="8" t="s">
        <v>10</v>
      </c>
      <c r="F30" s="9" t="s">
        <v>12</v>
      </c>
      <c r="G30" s="8" t="s">
        <v>14</v>
      </c>
      <c r="H30" s="8" t="s">
        <v>157</v>
      </c>
      <c r="I30" s="8" t="s">
        <v>155</v>
      </c>
      <c r="J30" s="8" t="s">
        <v>46</v>
      </c>
      <c r="K30">
        <f t="shared" si="1"/>
        <v>8</v>
      </c>
      <c r="L30" s="12" t="str">
        <f>IF(LEFT(F30,1)="B","B",IF(LEFT(F30,1)="G","G",VLOOKUP(C30,Novice_Girls_check!A:B,2,FALSE)))</f>
        <v>B</v>
      </c>
      <c r="M30" s="13"/>
      <c r="N30" s="12">
        <f>IF(SUM($M30:M30)&gt;0,"",IF(AND($K30&lt;=N$5,SUM(N$6:N29)&lt;N$4),1,""))</f>
        <v>1</v>
      </c>
      <c r="O30" s="12" t="str">
        <f>IF(SUM($M30:N30)&gt;0,"",IF(AND($K30&lt;=O$5,SUM(O$6:O29)&lt;O$4),1,""))</f>
        <v/>
      </c>
      <c r="P30" s="12" t="str">
        <f>IF(SUM($M30:O30)&gt;0,"",IF(AND($K30&lt;=P$5,SUM(P$6:P29)&lt;P$4),1,""))</f>
        <v/>
      </c>
      <c r="Q30" s="12" t="str">
        <f>IF(SUM($M30:O30)&gt;0,"",IF(AND($K30&lt;=Q$5,SUM(Q$6:Q29)&lt;Q$4),1,""))</f>
        <v/>
      </c>
      <c r="R30" s="12" t="str">
        <f>IF(SUM($M30:P30)&gt;0,"",IF(AND($K30&lt;=R$5,SUM(R$6:R29)&lt;R$4),1,""))</f>
        <v/>
      </c>
      <c r="S30" t="str">
        <f>IF(SUM($M30:N30)&gt;0,"",IF(AND($L30=S$5,SUM(S$6:S29)&lt;S$4),1,""))</f>
        <v/>
      </c>
    </row>
    <row r="31" spans="1:19" ht="15.75" hidden="1" x14ac:dyDescent="0.2">
      <c r="A31" s="7">
        <v>26</v>
      </c>
      <c r="B31" s="7">
        <v>36</v>
      </c>
      <c r="C31" s="9" t="s">
        <v>81</v>
      </c>
      <c r="D31" s="9"/>
      <c r="E31" s="8" t="s">
        <v>10</v>
      </c>
      <c r="F31" s="9" t="s">
        <v>12</v>
      </c>
      <c r="G31" s="8" t="s">
        <v>14</v>
      </c>
      <c r="H31" s="8" t="s">
        <v>134</v>
      </c>
      <c r="I31" s="8" t="s">
        <v>159</v>
      </c>
      <c r="J31" s="8" t="s">
        <v>46</v>
      </c>
      <c r="K31">
        <f t="shared" si="1"/>
        <v>8</v>
      </c>
      <c r="L31" s="12" t="str">
        <f>IF(LEFT(F31,1)="B","B",IF(LEFT(F31,1)="G","G",VLOOKUP(C31,Novice_Girls_check!A:B,2,FALSE)))</f>
        <v>B</v>
      </c>
      <c r="M31" s="13"/>
      <c r="N31" s="12">
        <f>IF(SUM($M31:M31)&gt;0,"",IF(AND($K31&lt;=N$5,SUM(N$6:N30)&lt;N$4),1,""))</f>
        <v>1</v>
      </c>
      <c r="O31" s="12" t="str">
        <f>IF(SUM($M31:N31)&gt;0,"",IF(AND($K31&lt;=O$5,SUM(O$6:O30)&lt;O$4),1,""))</f>
        <v/>
      </c>
      <c r="P31" s="12" t="str">
        <f>IF(SUM($M31:O31)&gt;0,"",IF(AND($K31&lt;=P$5,SUM(P$6:P30)&lt;P$4),1,""))</f>
        <v/>
      </c>
      <c r="Q31" s="12" t="str">
        <f>IF(SUM($M31:O31)&gt;0,"",IF(AND($K31&lt;=Q$5,SUM(Q$6:Q30)&lt;Q$4),1,""))</f>
        <v/>
      </c>
      <c r="R31" s="12" t="str">
        <f>IF(SUM($M31:P31)&gt;0,"",IF(AND($K31&lt;=R$5,SUM(R$6:R30)&lt;R$4),1,""))</f>
        <v/>
      </c>
      <c r="S31" t="str">
        <f>IF(SUM($M31:N31)&gt;0,"",IF(AND($L31=S$5,SUM(S$6:S30)&lt;S$4),1,""))</f>
        <v/>
      </c>
    </row>
    <row r="32" spans="1:19" ht="15.75" hidden="1" x14ac:dyDescent="0.2">
      <c r="A32" s="7">
        <v>27</v>
      </c>
      <c r="B32" s="7">
        <v>13</v>
      </c>
      <c r="C32" s="9" t="s">
        <v>285</v>
      </c>
      <c r="D32" s="9"/>
      <c r="E32" s="8" t="s">
        <v>10</v>
      </c>
      <c r="F32" s="9" t="s">
        <v>15</v>
      </c>
      <c r="G32" s="8" t="s">
        <v>14</v>
      </c>
      <c r="H32" s="8" t="s">
        <v>97</v>
      </c>
      <c r="I32" s="8" t="s">
        <v>170</v>
      </c>
      <c r="J32" s="8" t="s">
        <v>46</v>
      </c>
      <c r="K32">
        <f t="shared" si="1"/>
        <v>11</v>
      </c>
      <c r="L32" s="12" t="str">
        <f>IF(LEFT(F32,1)="B","B",IF(LEFT(F32,1)="G","G",VLOOKUP(C32,Novice_Girls_check!A:B,2,FALSE)))</f>
        <v>B</v>
      </c>
      <c r="M32" s="13"/>
      <c r="N32" s="12" t="str">
        <f>IF(SUM($M32:M32)&gt;0,"",IF(AND($K32&lt;=N$5,SUM(N$6:N31)&lt;N$4),1,""))</f>
        <v/>
      </c>
      <c r="O32" s="12" t="str">
        <f>IF(SUM($M32:N32)&gt;0,"",IF(AND($K32&lt;=O$5,SUM(O$6:O31)&lt;O$4),1,""))</f>
        <v/>
      </c>
      <c r="P32" s="12">
        <f>IF(SUM($M32:O32)&gt;0,"",IF(AND($K32&lt;=P$5,SUM(P$6:P31)&lt;P$4),1,""))</f>
        <v>1</v>
      </c>
      <c r="Q32" s="12">
        <f>IF(SUM($M32:O32)&gt;0,"",IF(AND($K32&lt;=Q$5,SUM(Q$6:Q31)&lt;Q$4),1,""))</f>
        <v>1</v>
      </c>
      <c r="R32" s="12" t="str">
        <f>IF(SUM($M32:P32)&gt;0,"",IF(AND($K32&lt;=R$5,SUM(R$6:R31)&lt;R$4),1,""))</f>
        <v/>
      </c>
      <c r="S32" t="str">
        <f>IF(SUM($M32:N32)&gt;0,"",IF(AND($L32=S$5,SUM(S$6:S31)&lt;S$4),1,""))</f>
        <v/>
      </c>
    </row>
    <row r="33" spans="1:19" ht="15.75" hidden="1" x14ac:dyDescent="0.2">
      <c r="A33" s="7">
        <v>28</v>
      </c>
      <c r="B33" s="7">
        <v>58</v>
      </c>
      <c r="C33" s="9" t="s">
        <v>274</v>
      </c>
      <c r="D33" s="9"/>
      <c r="E33" s="8" t="s">
        <v>10</v>
      </c>
      <c r="F33" s="9" t="s">
        <v>12</v>
      </c>
      <c r="G33" s="8" t="s">
        <v>18</v>
      </c>
      <c r="H33" s="8" t="s">
        <v>150</v>
      </c>
      <c r="I33" s="8" t="s">
        <v>159</v>
      </c>
      <c r="J33" s="8" t="s">
        <v>46</v>
      </c>
      <c r="K33">
        <f t="shared" si="1"/>
        <v>8</v>
      </c>
      <c r="L33" s="12" t="str">
        <f>IF(LEFT(F33,1)="B","B",IF(LEFT(F33,1)="G","G",VLOOKUP(C33,Novice_Girls_check!A:B,2,FALSE)))</f>
        <v>B</v>
      </c>
      <c r="M33" s="13"/>
      <c r="N33" s="12">
        <f>IF(SUM($M33:M33)&gt;0,"",IF(AND($K33&lt;=N$5,SUM(N$6:N32)&lt;N$4),1,""))</f>
        <v>1</v>
      </c>
      <c r="O33" s="12" t="str">
        <f>IF(SUM($M33:N33)&gt;0,"",IF(AND($K33&lt;=O$5,SUM(O$6:O32)&lt;O$4),1,""))</f>
        <v/>
      </c>
      <c r="P33" s="12" t="str">
        <f>IF(SUM($M33:O33)&gt;0,"",IF(AND($K33&lt;=P$5,SUM(P$6:P32)&lt;P$4),1,""))</f>
        <v/>
      </c>
      <c r="Q33" s="12" t="str">
        <f>IF(SUM($M33:O33)&gt;0,"",IF(AND($K33&lt;=Q$5,SUM(Q$6:Q32)&lt;Q$4),1,""))</f>
        <v/>
      </c>
      <c r="R33" s="12" t="str">
        <f>IF(SUM($M33:P33)&gt;0,"",IF(AND($K33&lt;=R$5,SUM(R$6:R32)&lt;R$4),1,""))</f>
        <v/>
      </c>
      <c r="S33" t="str">
        <f>IF(SUM($M33:N33)&gt;0,"",IF(AND($L33=S$5,SUM(S$6:S32)&lt;S$4),1,""))</f>
        <v/>
      </c>
    </row>
    <row r="34" spans="1:19" ht="15.75" hidden="1" x14ac:dyDescent="0.2">
      <c r="A34" s="7">
        <v>29</v>
      </c>
      <c r="B34" s="7">
        <v>46</v>
      </c>
      <c r="C34" s="9" t="s">
        <v>293</v>
      </c>
      <c r="D34" s="9"/>
      <c r="E34" s="8" t="s">
        <v>10</v>
      </c>
      <c r="F34" s="9" t="s">
        <v>12</v>
      </c>
      <c r="G34" s="8" t="s">
        <v>18</v>
      </c>
      <c r="H34" s="8" t="s">
        <v>107</v>
      </c>
      <c r="I34" s="8" t="s">
        <v>160</v>
      </c>
      <c r="J34" s="8" t="s">
        <v>46</v>
      </c>
      <c r="K34">
        <f t="shared" si="1"/>
        <v>8</v>
      </c>
      <c r="L34" s="12" t="str">
        <f>IF(LEFT(F34,1)="B","B",IF(LEFT(F34,1)="G","G",VLOOKUP(C34,Novice_Girls_check!A:B,2,FALSE)))</f>
        <v>B</v>
      </c>
      <c r="M34" s="13"/>
      <c r="N34" s="12">
        <f>IF(SUM($M34:M34)&gt;0,"",IF(AND($K34&lt;=N$5,SUM(N$6:N33)&lt;N$4),1,""))</f>
        <v>1</v>
      </c>
      <c r="O34" s="12" t="str">
        <f>IF(SUM($M34:N34)&gt;0,"",IF(AND($K34&lt;=O$5,SUM(O$6:O33)&lt;O$4),1,""))</f>
        <v/>
      </c>
      <c r="P34" s="12" t="str">
        <f>IF(SUM($M34:O34)&gt;0,"",IF(AND($K34&lt;=P$5,SUM(P$6:P33)&lt;P$4),1,""))</f>
        <v/>
      </c>
      <c r="Q34" s="12" t="str">
        <f>IF(SUM($M34:O34)&gt;0,"",IF(AND($K34&lt;=Q$5,SUM(Q$6:Q33)&lt;Q$4),1,""))</f>
        <v/>
      </c>
      <c r="R34" s="12" t="str">
        <f>IF(SUM($M34:P34)&gt;0,"",IF(AND($K34&lt;=R$5,SUM(R$6:R33)&lt;R$4),1,""))</f>
        <v/>
      </c>
      <c r="S34" t="str">
        <f>IF(SUM($M34:N34)&gt;0,"",IF(AND($L34=S$5,SUM(S$6:S33)&lt;S$4),1,""))</f>
        <v/>
      </c>
    </row>
    <row r="35" spans="1:19" ht="15.75" hidden="1" x14ac:dyDescent="0.2">
      <c r="A35" s="7">
        <v>30</v>
      </c>
      <c r="B35" s="7">
        <v>29</v>
      </c>
      <c r="C35" s="9" t="s">
        <v>281</v>
      </c>
      <c r="D35" s="9"/>
      <c r="E35" s="8" t="s">
        <v>10</v>
      </c>
      <c r="F35" s="9" t="s">
        <v>95</v>
      </c>
      <c r="G35" s="8" t="s">
        <v>18</v>
      </c>
      <c r="H35" s="8" t="s">
        <v>107</v>
      </c>
      <c r="I35" s="8" t="s">
        <v>64</v>
      </c>
      <c r="J35" s="8" t="s">
        <v>46</v>
      </c>
      <c r="K35">
        <f t="shared" si="1"/>
        <v>13</v>
      </c>
      <c r="L35" s="12" t="str">
        <f>IF(LEFT(F35,1)="B","B",IF(LEFT(F35,1)="G","G",VLOOKUP(C35,Novice_Girls_check!A:B,2,FALSE)))</f>
        <v>B</v>
      </c>
      <c r="M35" s="13"/>
      <c r="N35" s="12" t="str">
        <f>IF(SUM($M35:M35)&gt;0,"",IF(AND($K35&lt;=N$5,SUM(N$6:N34)&lt;N$4),1,""))</f>
        <v/>
      </c>
      <c r="O35" s="12" t="str">
        <f>IF(SUM($M35:N35)&gt;0,"",IF(AND($K35&lt;=O$5,SUM(O$6:O34)&lt;O$4),1,""))</f>
        <v/>
      </c>
      <c r="P35" s="12" t="str">
        <f>IF(SUM($M35:O35)&gt;0,"",IF(AND($K35&lt;=P$5,SUM(P$6:P34)&lt;P$4),1,""))</f>
        <v/>
      </c>
      <c r="Q35" s="12">
        <f>IF(SUM($M35:O35)&gt;0,"",IF(AND($K35&lt;=Q$5,SUM(Q$6:Q34)&lt;Q$4),1,""))</f>
        <v>1</v>
      </c>
      <c r="R35" s="12" t="str">
        <f>IF(SUM($M35:P35)&gt;0,"",IF(AND($K35&lt;=R$5,SUM(R$6:R34)&lt;R$4),1,""))</f>
        <v/>
      </c>
      <c r="S35" t="str">
        <f>IF(SUM($M35:N35)&gt;0,"",IF(AND($L35=S$5,SUM(S$6:S34)&lt;S$4),1,""))</f>
        <v/>
      </c>
    </row>
    <row r="36" spans="1:19" ht="15.75" hidden="1" x14ac:dyDescent="0.2">
      <c r="A36" s="7">
        <v>31</v>
      </c>
      <c r="B36" s="7">
        <v>16</v>
      </c>
      <c r="C36" s="9" t="s">
        <v>284</v>
      </c>
      <c r="D36" s="9"/>
      <c r="E36" s="8" t="s">
        <v>10</v>
      </c>
      <c r="F36" s="9" t="s">
        <v>15</v>
      </c>
      <c r="G36" s="8" t="s">
        <v>18</v>
      </c>
      <c r="H36" s="8" t="s">
        <v>92</v>
      </c>
      <c r="I36" s="8" t="s">
        <v>64</v>
      </c>
      <c r="J36" s="8" t="s">
        <v>46</v>
      </c>
      <c r="K36">
        <f t="shared" si="1"/>
        <v>11</v>
      </c>
      <c r="L36" s="12" t="str">
        <f>IF(LEFT(F36,1)="B","B",IF(LEFT(F36,1)="G","G",VLOOKUP(C36,Novice_Girls_check!A:B,2,FALSE)))</f>
        <v>B</v>
      </c>
      <c r="M36" s="13"/>
      <c r="N36" s="12" t="str">
        <f>IF(SUM($M36:M36)&gt;0,"",IF(AND($K36&lt;=N$5,SUM(N$6:N35)&lt;N$4),1,""))</f>
        <v/>
      </c>
      <c r="O36" s="12" t="str">
        <f>IF(SUM($M36:N36)&gt;0,"",IF(AND($K36&lt;=O$5,SUM(O$6:O35)&lt;O$4),1,""))</f>
        <v/>
      </c>
      <c r="P36" s="12">
        <f>IF(SUM($M36:O36)&gt;0,"",IF(AND($K36&lt;=P$5,SUM(P$6:P35)&lt;P$4),1,""))</f>
        <v>1</v>
      </c>
      <c r="Q36" s="12" t="str">
        <f>IF(SUM($M36:O36)&gt;0,"",IF(AND($K36&lt;=Q$5,SUM(Q$6:Q35)&lt;Q$4),1,""))</f>
        <v/>
      </c>
      <c r="R36" s="12" t="str">
        <f>IF(SUM($M36:P36)&gt;0,"",IF(AND($K36&lt;=R$5,SUM(R$6:R35)&lt;R$4),1,""))</f>
        <v/>
      </c>
      <c r="S36" t="str">
        <f>IF(SUM($M36:N36)&gt;0,"",IF(AND($L36=S$5,SUM(S$6:S35)&lt;S$4),1,""))</f>
        <v/>
      </c>
    </row>
    <row r="37" spans="1:19" ht="15.75" hidden="1" x14ac:dyDescent="0.2">
      <c r="A37" s="7">
        <v>32</v>
      </c>
      <c r="B37" s="7">
        <v>48</v>
      </c>
      <c r="C37" s="9" t="s">
        <v>295</v>
      </c>
      <c r="D37" s="9"/>
      <c r="E37" s="8" t="s">
        <v>10</v>
      </c>
      <c r="F37" s="9" t="s">
        <v>15</v>
      </c>
      <c r="G37" s="8" t="s">
        <v>18</v>
      </c>
      <c r="H37" s="8" t="s">
        <v>99</v>
      </c>
      <c r="I37" s="8" t="s">
        <v>20</v>
      </c>
      <c r="J37" s="8" t="s">
        <v>46</v>
      </c>
      <c r="K37">
        <f t="shared" si="1"/>
        <v>11</v>
      </c>
      <c r="L37" s="12" t="str">
        <f>IF(LEFT(F37,1)="B","B",IF(LEFT(F37,1)="G","G",VLOOKUP(C37,Novice_Girls_check!A:B,2,FALSE)))</f>
        <v>B</v>
      </c>
      <c r="M37" s="13"/>
      <c r="N37" s="12" t="str">
        <f>IF(SUM($M37:M37)&gt;0,"",IF(AND($K37&lt;=N$5,SUM(N$6:N36)&lt;N$4),1,""))</f>
        <v/>
      </c>
      <c r="O37" s="12" t="str">
        <f>IF(SUM($M37:N37)&gt;0,"",IF(AND($K37&lt;=O$5,SUM(O$6:O36)&lt;O$4),1,""))</f>
        <v/>
      </c>
      <c r="P37" s="12">
        <f>IF(SUM($M37:O37)&gt;0,"",IF(AND($K37&lt;=P$5,SUM(P$6:P36)&lt;P$4),1,""))</f>
        <v>1</v>
      </c>
      <c r="Q37" s="12" t="str">
        <f>IF(SUM($M37:O37)&gt;0,"",IF(AND($K37&lt;=Q$5,SUM(Q$6:Q36)&lt;Q$4),1,""))</f>
        <v/>
      </c>
      <c r="R37" s="12" t="str">
        <f>IF(SUM($M37:P37)&gt;0,"",IF(AND($K37&lt;=R$5,SUM(R$6:R36)&lt;R$4),1,""))</f>
        <v/>
      </c>
      <c r="S37" t="str">
        <f>IF(SUM($M37:N37)&gt;0,"",IF(AND($L37=S$5,SUM(S$6:S36)&lt;S$4),1,""))</f>
        <v/>
      </c>
    </row>
    <row r="38" spans="1:19" ht="15.75" hidden="1" x14ac:dyDescent="0.2">
      <c r="A38" s="7">
        <v>33</v>
      </c>
      <c r="B38" s="7">
        <v>35</v>
      </c>
      <c r="C38" s="9" t="s">
        <v>255</v>
      </c>
      <c r="D38" s="9"/>
      <c r="E38" s="8" t="s">
        <v>10</v>
      </c>
      <c r="F38" s="9" t="s">
        <v>12</v>
      </c>
      <c r="G38" s="8" t="s">
        <v>22</v>
      </c>
      <c r="H38" s="8" t="s">
        <v>127</v>
      </c>
      <c r="I38" s="8" t="s">
        <v>101</v>
      </c>
      <c r="J38" s="8" t="s">
        <v>46</v>
      </c>
      <c r="K38">
        <f t="shared" si="1"/>
        <v>8</v>
      </c>
      <c r="L38" s="12" t="str">
        <f>IF(LEFT(F38,1)="B","B",IF(LEFT(F38,1)="G","G",VLOOKUP(C38,Novice_Girls_check!A:B,2,FALSE)))</f>
        <v>B</v>
      </c>
      <c r="M38" s="13"/>
      <c r="N38" s="12">
        <f>IF(SUM($M38:M38)&gt;0,"",IF(AND($K38&lt;=N$5,SUM(N$6:N37)&lt;N$4),1,""))</f>
        <v>1</v>
      </c>
      <c r="O38" s="12" t="str">
        <f>IF(SUM($M38:N38)&gt;0,"",IF(AND($K38&lt;=O$5,SUM(O$6:O37)&lt;O$4),1,""))</f>
        <v/>
      </c>
      <c r="P38" s="12" t="str">
        <f>IF(SUM($M38:O38)&gt;0,"",IF(AND($K38&lt;=P$5,SUM(P$6:P37)&lt;P$4),1,""))</f>
        <v/>
      </c>
      <c r="Q38" s="12" t="str">
        <f>IF(SUM($M38:O38)&gt;0,"",IF(AND($K38&lt;=Q$5,SUM(Q$6:Q37)&lt;Q$4),1,""))</f>
        <v/>
      </c>
      <c r="R38" s="12" t="str">
        <f>IF(SUM($M38:P38)&gt;0,"",IF(AND($K38&lt;=R$5,SUM(R$6:R37)&lt;R$4),1,""))</f>
        <v/>
      </c>
      <c r="S38" t="str">
        <f>IF(SUM($M38:N38)&gt;0,"",IF(AND($L38=S$5,SUM(S$6:S37)&lt;S$4),1,""))</f>
        <v/>
      </c>
    </row>
    <row r="39" spans="1:19" ht="15.75" hidden="1" x14ac:dyDescent="0.2">
      <c r="A39" s="7">
        <v>34</v>
      </c>
      <c r="B39" s="7">
        <v>49</v>
      </c>
      <c r="C39" s="9" t="s">
        <v>271</v>
      </c>
      <c r="D39" s="9"/>
      <c r="E39" s="8" t="s">
        <v>10</v>
      </c>
      <c r="F39" s="9"/>
      <c r="G39" s="8" t="s">
        <v>22</v>
      </c>
      <c r="H39" s="8" t="s">
        <v>149</v>
      </c>
      <c r="I39" s="8" t="s">
        <v>159</v>
      </c>
      <c r="J39" s="8" t="s">
        <v>46</v>
      </c>
      <c r="K39">
        <f t="shared" si="1"/>
        <v>99</v>
      </c>
      <c r="L39" s="12" t="str">
        <f>IF(LEFT(F39,1)="B","B",IF(LEFT(F39,1)="G","G",VLOOKUP(C39,Novice_Girls_check!A:B,2,FALSE)))</f>
        <v>B</v>
      </c>
      <c r="M39" s="13"/>
      <c r="N39" s="12" t="str">
        <f>IF(SUM($M39:M39)&gt;0,"",IF(AND($K39&lt;=N$5,SUM(N$6:N38)&lt;N$4),1,""))</f>
        <v/>
      </c>
      <c r="O39" s="12" t="str">
        <f>IF(SUM($M39:N39)&gt;0,"",IF(AND($K39&lt;=O$5,SUM(O$6:O38)&lt;O$4),1,""))</f>
        <v/>
      </c>
      <c r="P39" s="12" t="str">
        <f>IF(SUM($M39:O39)&gt;0,"",IF(AND($K39&lt;=P$5,SUM(P$6:P38)&lt;P$4),1,""))</f>
        <v/>
      </c>
      <c r="Q39" s="12" t="str">
        <f>IF(SUM($M39:O39)&gt;0,"",IF(AND($K39&lt;=Q$5,SUM(Q$6:Q38)&lt;Q$4),1,""))</f>
        <v/>
      </c>
      <c r="R39" s="12" t="str">
        <f>IF(SUM($M39:P39)&gt;0,"",IF(AND($K39&lt;=R$5,SUM(R$6:R38)&lt;R$4),1,""))</f>
        <v/>
      </c>
      <c r="S39" t="str">
        <f>IF(SUM($M39:N39)&gt;0,"",IF(AND($L39=S$5,SUM(S$6:S38)&lt;S$4),1,""))</f>
        <v/>
      </c>
    </row>
    <row r="40" spans="1:19" ht="15.75" hidden="1" x14ac:dyDescent="0.2">
      <c r="A40" s="7">
        <v>35</v>
      </c>
      <c r="B40" s="7">
        <v>39</v>
      </c>
      <c r="C40" s="9" t="s">
        <v>263</v>
      </c>
      <c r="D40" s="9"/>
      <c r="E40" s="8" t="s">
        <v>10</v>
      </c>
      <c r="F40" s="9" t="s">
        <v>12</v>
      </c>
      <c r="G40" s="8" t="s">
        <v>22</v>
      </c>
      <c r="H40" s="8" t="s">
        <v>131</v>
      </c>
      <c r="I40" s="8" t="s">
        <v>170</v>
      </c>
      <c r="J40" s="8" t="s">
        <v>46</v>
      </c>
      <c r="K40">
        <f t="shared" si="1"/>
        <v>8</v>
      </c>
      <c r="L40" s="12" t="str">
        <f>IF(LEFT(F40,1)="B","B",IF(LEFT(F40,1)="G","G",VLOOKUP(C40,Novice_Girls_check!A:B,2,FALSE)))</f>
        <v>B</v>
      </c>
      <c r="M40" s="13"/>
      <c r="N40" s="12">
        <f>IF(SUM($M40:M40)&gt;0,"",IF(AND($K40&lt;=N$5,SUM(N$6:N39)&lt;N$4),1,""))</f>
        <v>1</v>
      </c>
      <c r="O40" s="12" t="str">
        <f>IF(SUM($M40:N40)&gt;0,"",IF(AND($K40&lt;=O$5,SUM(O$6:O39)&lt;O$4),1,""))</f>
        <v/>
      </c>
      <c r="P40" s="12" t="str">
        <f>IF(SUM($M40:O40)&gt;0,"",IF(AND($K40&lt;=P$5,SUM(P$6:P39)&lt;P$4),1,""))</f>
        <v/>
      </c>
      <c r="Q40" s="12" t="str">
        <f>IF(SUM($M40:O40)&gt;0,"",IF(AND($K40&lt;=Q$5,SUM(Q$6:Q39)&lt;Q$4),1,""))</f>
        <v/>
      </c>
      <c r="R40" s="12" t="str">
        <f>IF(SUM($M40:P40)&gt;0,"",IF(AND($K40&lt;=R$5,SUM(R$6:R39)&lt;R$4),1,""))</f>
        <v/>
      </c>
      <c r="S40" t="str">
        <f>IF(SUM($M40:N40)&gt;0,"",IF(AND($L40=S$5,SUM(S$6:S39)&lt;S$4),1,""))</f>
        <v/>
      </c>
    </row>
    <row r="41" spans="1:19" ht="15.75" hidden="1" x14ac:dyDescent="0.2">
      <c r="A41" s="7">
        <v>36</v>
      </c>
      <c r="B41" s="7">
        <v>54</v>
      </c>
      <c r="C41" s="9" t="s">
        <v>282</v>
      </c>
      <c r="D41" s="9"/>
      <c r="E41" s="8" t="s">
        <v>10</v>
      </c>
      <c r="F41" s="9" t="s">
        <v>27</v>
      </c>
      <c r="G41" s="8" t="s">
        <v>22</v>
      </c>
      <c r="H41" s="8" t="s">
        <v>131</v>
      </c>
      <c r="I41" s="8" t="s">
        <v>23</v>
      </c>
      <c r="J41" s="8" t="s">
        <v>46</v>
      </c>
      <c r="K41">
        <f t="shared" si="1"/>
        <v>9</v>
      </c>
      <c r="L41" s="12" t="str">
        <f>IF(LEFT(F41,1)="B","B",IF(LEFT(F41,1)="G","G",VLOOKUP(C41,Novice_Girls_check!A:B,2,FALSE)))</f>
        <v>B</v>
      </c>
      <c r="M41" s="13"/>
      <c r="N41" s="12" t="str">
        <f>IF(SUM($M41:M41)&gt;0,"",IF(AND($K41&lt;=N$5,SUM(N$6:N40)&lt;N$4),1,""))</f>
        <v/>
      </c>
      <c r="O41" s="12" t="str">
        <f>IF(SUM($M41:N41)&gt;0,"",IF(AND($K41&lt;=O$5,SUM(O$6:O40)&lt;O$4),1,""))</f>
        <v/>
      </c>
      <c r="P41" s="12">
        <f>IF(SUM($M41:O41)&gt;0,"",IF(AND($K41&lt;=P$5,SUM(P$6:P40)&lt;P$4),1,""))</f>
        <v>1</v>
      </c>
      <c r="Q41" s="12" t="str">
        <f>IF(SUM($M41:O41)&gt;0,"",IF(AND($K41&lt;=Q$5,SUM(Q$6:Q40)&lt;Q$4),1,""))</f>
        <v/>
      </c>
      <c r="R41" s="12" t="str">
        <f>IF(SUM($M41:P41)&gt;0,"",IF(AND($K41&lt;=R$5,SUM(R$6:R40)&lt;R$4),1,""))</f>
        <v/>
      </c>
      <c r="S41" t="str">
        <f>IF(SUM($M41:N41)&gt;0,"",IF(AND($L41=S$5,SUM(S$6:S40)&lt;S$4),1,""))</f>
        <v/>
      </c>
    </row>
    <row r="42" spans="1:19" ht="15.75" hidden="1" x14ac:dyDescent="0.2">
      <c r="A42" s="7">
        <v>37</v>
      </c>
      <c r="B42" s="7">
        <v>9</v>
      </c>
      <c r="C42" s="9" t="s">
        <v>272</v>
      </c>
      <c r="D42" s="9"/>
      <c r="E42" s="8" t="s">
        <v>10</v>
      </c>
      <c r="F42" s="9" t="s">
        <v>12</v>
      </c>
      <c r="G42" s="8" t="s">
        <v>22</v>
      </c>
      <c r="H42" s="8" t="s">
        <v>150</v>
      </c>
      <c r="I42" s="8" t="s">
        <v>23</v>
      </c>
      <c r="J42" s="8" t="s">
        <v>46</v>
      </c>
      <c r="K42">
        <f t="shared" si="1"/>
        <v>8</v>
      </c>
      <c r="L42" s="12" t="str">
        <f>IF(LEFT(F42,1)="B","B",IF(LEFT(F42,1)="G","G",VLOOKUP(C42,Novice_Girls_check!A:B,2,FALSE)))</f>
        <v>B</v>
      </c>
      <c r="M42" s="13"/>
      <c r="N42" s="12">
        <f>IF(SUM($M42:M42)&gt;0,"",IF(AND($K42&lt;=N$5,SUM(N$6:N41)&lt;N$4),1,""))</f>
        <v>1</v>
      </c>
      <c r="O42" s="12" t="str">
        <f>IF(SUM($M42:N42)&gt;0,"",IF(AND($K42&lt;=O$5,SUM(O$6:O41)&lt;O$4),1,""))</f>
        <v/>
      </c>
      <c r="P42" s="12" t="str">
        <f>IF(SUM($M42:O42)&gt;0,"",IF(AND($K42&lt;=P$5,SUM(P$6:P41)&lt;P$4),1,""))</f>
        <v/>
      </c>
      <c r="Q42" s="12" t="str">
        <f>IF(SUM($M42:O42)&gt;0,"",IF(AND($K42&lt;=Q$5,SUM(Q$6:Q41)&lt;Q$4),1,""))</f>
        <v/>
      </c>
      <c r="R42" s="12" t="str">
        <f>IF(SUM($M42:P42)&gt;0,"",IF(AND($K42&lt;=R$5,SUM(R$6:R41)&lt;R$4),1,""))</f>
        <v/>
      </c>
      <c r="S42" t="str">
        <f>IF(SUM($M42:N42)&gt;0,"",IF(AND($L42=S$5,SUM(S$6:S41)&lt;S$4),1,""))</f>
        <v/>
      </c>
    </row>
    <row r="43" spans="1:19" ht="15.75" hidden="1" x14ac:dyDescent="0.2">
      <c r="A43" s="7">
        <v>38</v>
      </c>
      <c r="B43" s="7">
        <v>40</v>
      </c>
      <c r="C43" s="9" t="s">
        <v>273</v>
      </c>
      <c r="D43" s="9"/>
      <c r="E43" s="8" t="s">
        <v>10</v>
      </c>
      <c r="F43" s="9" t="s">
        <v>15</v>
      </c>
      <c r="G43" s="8" t="s">
        <v>22</v>
      </c>
      <c r="H43" s="8" t="s">
        <v>156</v>
      </c>
      <c r="I43" s="8" t="s">
        <v>65</v>
      </c>
      <c r="J43" s="8" t="s">
        <v>46</v>
      </c>
      <c r="K43">
        <f t="shared" si="1"/>
        <v>11</v>
      </c>
      <c r="L43" s="12" t="str">
        <f>IF(LEFT(F43,1)="B","B",IF(LEFT(F43,1)="G","G",VLOOKUP(C43,Novice_Girls_check!A:B,2,FALSE)))</f>
        <v>B</v>
      </c>
      <c r="M43" s="13"/>
      <c r="N43" s="12" t="str">
        <f>IF(SUM($M43:M43)&gt;0,"",IF(AND($K43&lt;=N$5,SUM(N$6:N42)&lt;N$4),1,""))</f>
        <v/>
      </c>
      <c r="O43" s="12" t="str">
        <f>IF(SUM($M43:N43)&gt;0,"",IF(AND($K43&lt;=O$5,SUM(O$6:O42)&lt;O$4),1,""))</f>
        <v/>
      </c>
      <c r="P43" s="12">
        <f>IF(SUM($M43:O43)&gt;0,"",IF(AND($K43&lt;=P$5,SUM(P$6:P42)&lt;P$4),1,""))</f>
        <v>1</v>
      </c>
      <c r="Q43" s="12" t="str">
        <f>IF(SUM($M43:O43)&gt;0,"",IF(AND($K43&lt;=Q$5,SUM(Q$6:Q42)&lt;Q$4),1,""))</f>
        <v/>
      </c>
      <c r="R43" s="12" t="str">
        <f>IF(SUM($M43:P43)&gt;0,"",IF(AND($K43&lt;=R$5,SUM(R$6:R42)&lt;R$4),1,""))</f>
        <v/>
      </c>
      <c r="S43" t="str">
        <f>IF(SUM($M43:N43)&gt;0,"",IF(AND($L43=S$5,SUM(S$6:S42)&lt;S$4),1,""))</f>
        <v/>
      </c>
    </row>
    <row r="44" spans="1:19" ht="15.75" hidden="1" x14ac:dyDescent="0.2">
      <c r="A44" s="7">
        <v>39</v>
      </c>
      <c r="B44" s="7">
        <v>37</v>
      </c>
      <c r="C44" s="9" t="s">
        <v>278</v>
      </c>
      <c r="D44" s="9"/>
      <c r="E44" s="8" t="s">
        <v>10</v>
      </c>
      <c r="F44" s="9" t="s">
        <v>95</v>
      </c>
      <c r="G44" s="8" t="s">
        <v>22</v>
      </c>
      <c r="H44" s="8" t="s">
        <v>157</v>
      </c>
      <c r="I44" s="8" t="s">
        <v>30</v>
      </c>
      <c r="J44" s="8" t="s">
        <v>46</v>
      </c>
      <c r="K44">
        <f t="shared" si="1"/>
        <v>13</v>
      </c>
      <c r="L44" s="12" t="str">
        <f>IF(LEFT(F44,1)="B","B",IF(LEFT(F44,1)="G","G",VLOOKUP(C44,Novice_Girls_check!A:B,2,FALSE)))</f>
        <v>B</v>
      </c>
      <c r="M44" s="13"/>
      <c r="N44" s="12" t="str">
        <f>IF(SUM($M44:M44)&gt;0,"",IF(AND($K44&lt;=N$5,SUM(N$6:N43)&lt;N$4),1,""))</f>
        <v/>
      </c>
      <c r="O44" s="12" t="str">
        <f>IF(SUM($M44:N44)&gt;0,"",IF(AND($K44&lt;=O$5,SUM(O$6:O43)&lt;O$4),1,""))</f>
        <v/>
      </c>
      <c r="P44" s="12" t="str">
        <f>IF(SUM($M44:O44)&gt;0,"",IF(AND($K44&lt;=P$5,SUM(P$6:P43)&lt;P$4),1,""))</f>
        <v/>
      </c>
      <c r="Q44" s="12" t="str">
        <f>IF(SUM($M44:O44)&gt;0,"",IF(AND($K44&lt;=Q$5,SUM(Q$6:Q43)&lt;Q$4),1,""))</f>
        <v/>
      </c>
      <c r="R44" s="12" t="str">
        <f>IF(SUM($M44:P44)&gt;0,"",IF(AND($K44&lt;=R$5,SUM(R$6:R43)&lt;R$4),1,""))</f>
        <v/>
      </c>
      <c r="S44" t="str">
        <f>IF(SUM($M44:N44)&gt;0,"",IF(AND($L44=S$5,SUM(S$6:S43)&lt;S$4),1,""))</f>
        <v/>
      </c>
    </row>
    <row r="45" spans="1:19" ht="15.75" hidden="1" x14ac:dyDescent="0.2">
      <c r="A45" s="7">
        <v>40</v>
      </c>
      <c r="B45" s="7">
        <v>17</v>
      </c>
      <c r="C45" s="9" t="s">
        <v>82</v>
      </c>
      <c r="D45" s="9"/>
      <c r="E45" s="8" t="s">
        <v>10</v>
      </c>
      <c r="F45" s="9" t="s">
        <v>12</v>
      </c>
      <c r="G45" s="8" t="s">
        <v>22</v>
      </c>
      <c r="H45" s="8" t="s">
        <v>134</v>
      </c>
      <c r="I45" s="8" t="s">
        <v>65</v>
      </c>
      <c r="J45" s="8" t="s">
        <v>46</v>
      </c>
      <c r="K45">
        <f t="shared" si="1"/>
        <v>8</v>
      </c>
      <c r="L45" s="12" t="str">
        <f>IF(LEFT(F45,1)="B","B",IF(LEFT(F45,1)="G","G",VLOOKUP(C45,Novice_Girls_check!A:B,2,FALSE)))</f>
        <v>B</v>
      </c>
      <c r="M45" s="13"/>
      <c r="N45" s="12" t="str">
        <f>IF(SUM($M45:M45)&gt;0,"",IF(AND($K45&lt;=N$5,SUM(N$6:N44)&lt;N$4),1,""))</f>
        <v/>
      </c>
      <c r="O45" s="12" t="str">
        <f>IF(SUM($M45:N45)&gt;0,"",IF(AND($K45&lt;=O$5,SUM(O$6:O44)&lt;O$4),1,""))</f>
        <v/>
      </c>
      <c r="P45" s="12">
        <f>IF(SUM($M45:O45)&gt;0,"",IF(AND($K45&lt;=P$5,SUM(P$6:P44)&lt;P$4),1,""))</f>
        <v>1</v>
      </c>
      <c r="Q45" s="12" t="str">
        <f>IF(SUM($M45:O45)&gt;0,"",IF(AND($K45&lt;=Q$5,SUM(Q$6:Q44)&lt;Q$4),1,""))</f>
        <v/>
      </c>
      <c r="R45" s="12" t="str">
        <f>IF(SUM($M45:P45)&gt;0,"",IF(AND($K45&lt;=R$5,SUM(R$6:R44)&lt;R$4),1,""))</f>
        <v/>
      </c>
      <c r="S45" t="str">
        <f>IF(SUM($M45:N45)&gt;0,"",IF(AND($L45=S$5,SUM(S$6:S44)&lt;S$4),1,""))</f>
        <v/>
      </c>
    </row>
    <row r="46" spans="1:19" ht="15.75" hidden="1" x14ac:dyDescent="0.2">
      <c r="A46" s="7">
        <v>41</v>
      </c>
      <c r="B46" s="7">
        <v>2</v>
      </c>
      <c r="C46" s="9" t="s">
        <v>283</v>
      </c>
      <c r="D46" s="9"/>
      <c r="E46" s="8" t="s">
        <v>10</v>
      </c>
      <c r="F46" s="9"/>
      <c r="G46" s="8" t="s">
        <v>22</v>
      </c>
      <c r="H46" s="8" t="s">
        <v>158</v>
      </c>
      <c r="I46" s="8" t="s">
        <v>26</v>
      </c>
      <c r="J46" s="8" t="s">
        <v>46</v>
      </c>
      <c r="K46">
        <f t="shared" si="1"/>
        <v>99</v>
      </c>
      <c r="L46" s="12" t="str">
        <f>IF(LEFT(F46,1)="B","B",IF(LEFT(F46,1)="G","G",VLOOKUP(C46,Novice_Girls_check!A:B,2,FALSE)))</f>
        <v>B</v>
      </c>
      <c r="M46" s="13"/>
      <c r="N46" s="12" t="str">
        <f>IF(SUM($M46:M46)&gt;0,"",IF(AND($K46&lt;=N$5,SUM(N$6:N45)&lt;N$4),1,""))</f>
        <v/>
      </c>
      <c r="O46" s="12" t="str">
        <f>IF(SUM($M46:N46)&gt;0,"",IF(AND($K46&lt;=O$5,SUM(O$6:O45)&lt;O$4),1,""))</f>
        <v/>
      </c>
      <c r="P46" s="12" t="str">
        <f>IF(SUM($M46:O46)&gt;0,"",IF(AND($K46&lt;=P$5,SUM(P$6:P45)&lt;P$4),1,""))</f>
        <v/>
      </c>
      <c r="Q46" s="12" t="str">
        <f>IF(SUM($M46:O46)&gt;0,"",IF(AND($K46&lt;=Q$5,SUM(Q$6:Q45)&lt;Q$4),1,""))</f>
        <v/>
      </c>
      <c r="R46" s="12" t="str">
        <f>IF(SUM($M46:P46)&gt;0,"",IF(AND($K46&lt;=R$5,SUM(R$6:R45)&lt;R$4),1,""))</f>
        <v/>
      </c>
      <c r="S46" t="str">
        <f>IF(SUM($M46:N46)&gt;0,"",IF(AND($L46=S$5,SUM(S$6:S45)&lt;S$4),1,""))</f>
        <v/>
      </c>
    </row>
    <row r="47" spans="1:19" ht="15.75" x14ac:dyDescent="0.2">
      <c r="A47" s="7">
        <v>42</v>
      </c>
      <c r="B47" s="7">
        <v>18</v>
      </c>
      <c r="C47" s="9" t="s">
        <v>277</v>
      </c>
      <c r="D47" s="9"/>
      <c r="E47" s="8" t="s">
        <v>10</v>
      </c>
      <c r="F47" s="9" t="s">
        <v>76</v>
      </c>
      <c r="G47" s="8" t="s">
        <v>22</v>
      </c>
      <c r="H47" s="8" t="s">
        <v>158</v>
      </c>
      <c r="I47" s="8" t="s">
        <v>25</v>
      </c>
      <c r="J47" s="8" t="s">
        <v>46</v>
      </c>
      <c r="K47">
        <f t="shared" si="1"/>
        <v>11</v>
      </c>
      <c r="L47" s="12" t="str">
        <f>IF(LEFT(F47,1)="B","B",IF(LEFT(F47,1)="G","G",VLOOKUP(C47,Novice_Girls_check!A:B,2,FALSE)))</f>
        <v>G</v>
      </c>
      <c r="M47" s="13"/>
      <c r="N47" s="12" t="str">
        <f>IF(SUM($M47:M47)&gt;0,"",IF(AND($K47&lt;=N$5,SUM(N$6:N46)&lt;N$4),1,""))</f>
        <v/>
      </c>
      <c r="O47" s="12" t="str">
        <f>IF(SUM($M47:N47)&gt;0,"",IF(AND($K47&lt;=O$5,SUM(O$6:O46)&lt;O$4),1,""))</f>
        <v/>
      </c>
      <c r="P47" s="12" t="str">
        <f>IF(SUM($M47:O47)&gt;0,"",IF(AND($K47&lt;=P$5,SUM(P$6:P46)&lt;P$4),1,""))</f>
        <v/>
      </c>
      <c r="Q47" s="12" t="str">
        <f>IF(SUM($M47:O47)&gt;0,"",IF(AND($K47&lt;=Q$5,SUM(Q$6:Q46)&lt;Q$4),1,""))</f>
        <v/>
      </c>
      <c r="R47" s="12" t="str">
        <f>IF(SUM($M47:P47)&gt;0,"",IF(AND($K47&lt;=R$5,SUM(R$6:R46)&lt;R$4),1,""))</f>
        <v/>
      </c>
      <c r="S47">
        <f>IF(SUM($M47:N47)&gt;0,"",IF(AND($L47=S$5,SUM(S$6:S46)&lt;S$4),1,""))</f>
        <v>1</v>
      </c>
    </row>
    <row r="48" spans="1:19" ht="15.75" hidden="1" x14ac:dyDescent="0.2">
      <c r="A48" s="7">
        <v>43</v>
      </c>
      <c r="B48" s="7">
        <v>8</v>
      </c>
      <c r="C48" s="9" t="s">
        <v>266</v>
      </c>
      <c r="D48" s="9"/>
      <c r="E48" s="8" t="s">
        <v>10</v>
      </c>
      <c r="F48" s="9" t="s">
        <v>209</v>
      </c>
      <c r="G48" s="8" t="s">
        <v>22</v>
      </c>
      <c r="H48" s="8" t="s">
        <v>92</v>
      </c>
      <c r="I48" s="8" t="s">
        <v>28</v>
      </c>
      <c r="J48" s="8" t="s">
        <v>46</v>
      </c>
      <c r="K48">
        <f t="shared" si="1"/>
        <v>6</v>
      </c>
      <c r="L48" s="12" t="str">
        <f>IF(LEFT(F48,1)="B","B",IF(LEFT(F48,1)="G","G",VLOOKUP(C48,Novice_Girls_check!A:B,2,FALSE)))</f>
        <v>B</v>
      </c>
      <c r="M48" s="13"/>
      <c r="N48" s="12" t="str">
        <f>IF(SUM($M48:M48)&gt;0,"",IF(AND($K48&lt;=N$5,SUM(N$6:N47)&lt;N$4),1,""))</f>
        <v/>
      </c>
      <c r="O48" s="12" t="str">
        <f>IF(SUM($M48:N48)&gt;0,"",IF(AND($K48&lt;=O$5,SUM(O$6:O47)&lt;O$4),1,""))</f>
        <v/>
      </c>
      <c r="P48" s="12" t="str">
        <f>IF(SUM($M48:O48)&gt;0,"",IF(AND($K48&lt;=P$5,SUM(P$6:P47)&lt;P$4),1,""))</f>
        <v/>
      </c>
      <c r="Q48" s="12" t="str">
        <f>IF(SUM($M48:O48)&gt;0,"",IF(AND($K48&lt;=Q$5,SUM(Q$6:Q47)&lt;Q$4),1,""))</f>
        <v/>
      </c>
      <c r="R48" s="12" t="str">
        <f>IF(SUM($M48:P48)&gt;0,"",IF(AND($K48&lt;=R$5,SUM(R$6:R47)&lt;R$4),1,""))</f>
        <v/>
      </c>
      <c r="S48" t="str">
        <f>IF(SUM($M48:N48)&gt;0,"",IF(AND($L48=S$5,SUM(S$6:S47)&lt;S$4),1,""))</f>
        <v/>
      </c>
    </row>
    <row r="49" spans="1:19" ht="15.75" hidden="1" x14ac:dyDescent="0.2">
      <c r="A49" s="7">
        <v>44</v>
      </c>
      <c r="B49" s="7">
        <v>26</v>
      </c>
      <c r="C49" s="9" t="s">
        <v>122</v>
      </c>
      <c r="D49" s="9"/>
      <c r="E49" s="8" t="s">
        <v>10</v>
      </c>
      <c r="F49" s="9" t="s">
        <v>103</v>
      </c>
      <c r="G49" s="8" t="s">
        <v>22</v>
      </c>
      <c r="H49" s="8" t="s">
        <v>100</v>
      </c>
      <c r="I49" s="8" t="s">
        <v>30</v>
      </c>
      <c r="J49" s="8" t="s">
        <v>46</v>
      </c>
      <c r="K49">
        <f t="shared" si="1"/>
        <v>14</v>
      </c>
      <c r="L49" s="12" t="str">
        <f>IF(LEFT(F49,1)="B","B",IF(LEFT(F49,1)="G","G",VLOOKUP(C49,Novice_Girls_check!A:B,2,FALSE)))</f>
        <v>B</v>
      </c>
      <c r="M49" s="13"/>
      <c r="N49" s="12" t="str">
        <f>IF(SUM($M49:M49)&gt;0,"",IF(AND($K49&lt;=N$5,SUM(N$6:N48)&lt;N$4),1,""))</f>
        <v/>
      </c>
      <c r="O49" s="12" t="str">
        <f>IF(SUM($M49:N49)&gt;0,"",IF(AND($K49&lt;=O$5,SUM(O$6:O48)&lt;O$4),1,""))</f>
        <v/>
      </c>
      <c r="P49" s="12" t="str">
        <f>IF(SUM($M49:O49)&gt;0,"",IF(AND($K49&lt;=P$5,SUM(P$6:P48)&lt;P$4),1,""))</f>
        <v/>
      </c>
      <c r="Q49" s="12" t="str">
        <f>IF(SUM($M49:O49)&gt;0,"",IF(AND($K49&lt;=Q$5,SUM(Q$6:Q48)&lt;Q$4),1,""))</f>
        <v/>
      </c>
      <c r="R49" s="12" t="str">
        <f>IF(SUM($M49:P49)&gt;0,"",IF(AND($K49&lt;=R$5,SUM(R$6:R48)&lt;R$4),1,""))</f>
        <v/>
      </c>
      <c r="S49" t="str">
        <f>IF(SUM($M49:N49)&gt;0,"",IF(AND($L49=S$5,SUM(S$6:S48)&lt;S$4),1,""))</f>
        <v/>
      </c>
    </row>
    <row r="50" spans="1:19" ht="15.75" hidden="1" x14ac:dyDescent="0.2">
      <c r="A50" s="7">
        <v>45</v>
      </c>
      <c r="B50" s="7">
        <v>31</v>
      </c>
      <c r="C50" s="9" t="s">
        <v>303</v>
      </c>
      <c r="D50" s="9"/>
      <c r="E50" s="8" t="s">
        <v>10</v>
      </c>
      <c r="F50" s="9"/>
      <c r="G50" s="8" t="s">
        <v>22</v>
      </c>
      <c r="H50" s="8" t="s">
        <v>17</v>
      </c>
      <c r="I50" s="8" t="s">
        <v>33</v>
      </c>
      <c r="J50" s="8" t="s">
        <v>46</v>
      </c>
      <c r="K50">
        <f t="shared" si="1"/>
        <v>99</v>
      </c>
      <c r="L50" s="12" t="str">
        <f>IF(LEFT(F50,1)="B","B",IF(LEFT(F50,1)="G","G",VLOOKUP(C50,Novice_Girls_check!A:B,2,FALSE)))</f>
        <v>B</v>
      </c>
      <c r="M50" s="13"/>
      <c r="N50" s="12" t="str">
        <f>IF(SUM($M50:M50)&gt;0,"",IF(AND($K50&lt;=N$5,SUM(N$6:N49)&lt;N$4),1,""))</f>
        <v/>
      </c>
      <c r="O50" s="12" t="str">
        <f>IF(SUM($M50:N50)&gt;0,"",IF(AND($K50&lt;=O$5,SUM(O$6:O49)&lt;O$4),1,""))</f>
        <v/>
      </c>
      <c r="P50" s="12" t="str">
        <f>IF(SUM($M50:O50)&gt;0,"",IF(AND($K50&lt;=P$5,SUM(P$6:P49)&lt;P$4),1,""))</f>
        <v/>
      </c>
      <c r="Q50" s="12" t="str">
        <f>IF(SUM($M50:O50)&gt;0,"",IF(AND($K50&lt;=Q$5,SUM(Q$6:Q49)&lt;Q$4),1,""))</f>
        <v/>
      </c>
      <c r="R50" s="12" t="str">
        <f>IF(SUM($M50:P50)&gt;0,"",IF(AND($K50&lt;=R$5,SUM(R$6:R49)&lt;R$4),1,""))</f>
        <v/>
      </c>
      <c r="S50" t="str">
        <f>IF(SUM($M50:N50)&gt;0,"",IF(AND($L50=S$5,SUM(S$6:S49)&lt;S$4),1,""))</f>
        <v/>
      </c>
    </row>
    <row r="51" spans="1:19" ht="15.75" hidden="1" x14ac:dyDescent="0.2">
      <c r="A51" s="7">
        <v>46</v>
      </c>
      <c r="B51" s="7">
        <v>7</v>
      </c>
      <c r="C51" s="9" t="s">
        <v>88</v>
      </c>
      <c r="D51" s="9"/>
      <c r="E51" s="8" t="s">
        <v>10</v>
      </c>
      <c r="F51" s="9" t="s">
        <v>12</v>
      </c>
      <c r="G51" s="8" t="s">
        <v>31</v>
      </c>
      <c r="H51" s="8" t="s">
        <v>152</v>
      </c>
      <c r="I51" s="8" t="s">
        <v>117</v>
      </c>
      <c r="J51" s="8" t="s">
        <v>46</v>
      </c>
      <c r="K51">
        <f t="shared" si="1"/>
        <v>8</v>
      </c>
      <c r="L51" s="12" t="str">
        <f>IF(LEFT(F51,1)="B","B",IF(LEFT(F51,1)="G","G",VLOOKUP(C51,Novice_Girls_check!A:B,2,FALSE)))</f>
        <v>B</v>
      </c>
      <c r="M51" s="13"/>
      <c r="N51" s="12" t="str">
        <f>IF(SUM($M51:M51)&gt;0,"",IF(AND($K51&lt;=N$5,SUM(N$6:N50)&lt;N$4),1,""))</f>
        <v/>
      </c>
      <c r="O51" s="12" t="str">
        <f>IF(SUM($M51:N51)&gt;0,"",IF(AND($K51&lt;=O$5,SUM(O$6:O50)&lt;O$4),1,""))</f>
        <v/>
      </c>
      <c r="P51" s="12" t="str">
        <f>IF(SUM($M51:O51)&gt;0,"",IF(AND($K51&lt;=P$5,SUM(P$6:P50)&lt;P$4),1,""))</f>
        <v/>
      </c>
      <c r="Q51" s="12" t="str">
        <f>IF(SUM($M51:O51)&gt;0,"",IF(AND($K51&lt;=Q$5,SUM(Q$6:Q50)&lt;Q$4),1,""))</f>
        <v/>
      </c>
      <c r="R51" s="12" t="str">
        <f>IF(SUM($M51:P51)&gt;0,"",IF(AND($K51&lt;=R$5,SUM(R$6:R50)&lt;R$4),1,""))</f>
        <v/>
      </c>
      <c r="S51" t="str">
        <f>IF(SUM($M51:N51)&gt;0,"",IF(AND($L51=S$5,SUM(S$6:S50)&lt;S$4),1,""))</f>
        <v/>
      </c>
    </row>
    <row r="52" spans="1:19" ht="15.75" hidden="1" x14ac:dyDescent="0.2">
      <c r="A52" s="7">
        <v>47</v>
      </c>
      <c r="B52" s="7">
        <v>6</v>
      </c>
      <c r="C52" s="9" t="s">
        <v>290</v>
      </c>
      <c r="D52" s="9"/>
      <c r="E52" s="8" t="s">
        <v>10</v>
      </c>
      <c r="F52" s="9" t="s">
        <v>15</v>
      </c>
      <c r="G52" s="8" t="s">
        <v>31</v>
      </c>
      <c r="H52" s="8" t="s">
        <v>137</v>
      </c>
      <c r="I52" s="8" t="s">
        <v>28</v>
      </c>
      <c r="J52" s="8" t="s">
        <v>46</v>
      </c>
      <c r="K52">
        <f t="shared" si="1"/>
        <v>11</v>
      </c>
      <c r="L52" s="12" t="str">
        <f>IF(LEFT(F52,1)="B","B",IF(LEFT(F52,1)="G","G",VLOOKUP(C52,Novice_Girls_check!A:B,2,FALSE)))</f>
        <v>B</v>
      </c>
      <c r="M52" s="13"/>
      <c r="N52" s="12" t="str">
        <f>IF(SUM($M52:M52)&gt;0,"",IF(AND($K52&lt;=N$5,SUM(N$6:N51)&lt;N$4),1,""))</f>
        <v/>
      </c>
      <c r="O52" s="12" t="str">
        <f>IF(SUM($M52:N52)&gt;0,"",IF(AND($K52&lt;=O$5,SUM(O$6:O51)&lt;O$4),1,""))</f>
        <v/>
      </c>
      <c r="P52" s="12" t="str">
        <f>IF(SUM($M52:O52)&gt;0,"",IF(AND($K52&lt;=P$5,SUM(P$6:P51)&lt;P$4),1,""))</f>
        <v/>
      </c>
      <c r="Q52" s="12" t="str">
        <f>IF(SUM($M52:O52)&gt;0,"",IF(AND($K52&lt;=Q$5,SUM(Q$6:Q51)&lt;Q$4),1,""))</f>
        <v/>
      </c>
      <c r="R52" s="12" t="str">
        <f>IF(SUM($M52:P52)&gt;0,"",IF(AND($K52&lt;=R$5,SUM(R$6:R51)&lt;R$4),1,""))</f>
        <v/>
      </c>
      <c r="S52" t="str">
        <f>IF(SUM($M52:N52)&gt;0,"",IF(AND($L52=S$5,SUM(S$6:S51)&lt;S$4),1,""))</f>
        <v/>
      </c>
    </row>
    <row r="53" spans="1:19" ht="15.75" x14ac:dyDescent="0.2">
      <c r="A53" s="7">
        <v>48</v>
      </c>
      <c r="B53" s="7">
        <v>22</v>
      </c>
      <c r="C53" s="9" t="s">
        <v>265</v>
      </c>
      <c r="D53" s="9"/>
      <c r="E53" s="8" t="s">
        <v>10</v>
      </c>
      <c r="F53" s="9" t="s">
        <v>85</v>
      </c>
      <c r="G53" s="8" t="s">
        <v>34</v>
      </c>
      <c r="H53" s="8" t="s">
        <v>145</v>
      </c>
      <c r="I53" s="8" t="s">
        <v>26</v>
      </c>
      <c r="J53" s="8" t="s">
        <v>46</v>
      </c>
      <c r="K53">
        <f t="shared" si="1"/>
        <v>12</v>
      </c>
      <c r="L53" s="12" t="str">
        <f>IF(LEFT(F53,1)="B","B",IF(LEFT(F53,1)="G","G",VLOOKUP(C53,Novice_Girls_check!A:B,2,FALSE)))</f>
        <v>G</v>
      </c>
      <c r="M53" s="13"/>
      <c r="N53" s="12" t="str">
        <f>IF(SUM($M53:M53)&gt;0,"",IF(AND($K53&lt;=N$5,SUM(N$6:N52)&lt;N$4),1,""))</f>
        <v/>
      </c>
      <c r="O53" s="12" t="str">
        <f>IF(SUM($M53:N53)&gt;0,"",IF(AND($K53&lt;=O$5,SUM(O$6:O52)&lt;O$4),1,""))</f>
        <v/>
      </c>
      <c r="P53" s="12" t="str">
        <f>IF(SUM($M53:O53)&gt;0,"",IF(AND($K53&lt;=P$5,SUM(P$6:P52)&lt;P$4),1,""))</f>
        <v/>
      </c>
      <c r="Q53" s="12" t="str">
        <f>IF(SUM($M53:O53)&gt;0,"",IF(AND($K53&lt;=Q$5,SUM(Q$6:Q52)&lt;Q$4),1,""))</f>
        <v/>
      </c>
      <c r="R53" s="12" t="str">
        <f>IF(SUM($M53:P53)&gt;0,"",IF(AND($K53&lt;=R$5,SUM(R$6:R52)&lt;R$4),1,""))</f>
        <v/>
      </c>
      <c r="S53">
        <f>IF(SUM($M53:N53)&gt;0,"",IF(AND($L53=S$5,SUM(S$6:S52)&lt;S$4),1,""))</f>
        <v>1</v>
      </c>
    </row>
    <row r="54" spans="1:19" ht="15.75" hidden="1" x14ac:dyDescent="0.2">
      <c r="A54" s="7">
        <v>49</v>
      </c>
      <c r="B54" s="7">
        <v>24</v>
      </c>
      <c r="C54" s="9" t="s">
        <v>280</v>
      </c>
      <c r="D54" s="9"/>
      <c r="E54" s="8" t="s">
        <v>10</v>
      </c>
      <c r="F54" s="9"/>
      <c r="G54" s="8" t="s">
        <v>34</v>
      </c>
      <c r="H54" s="8" t="s">
        <v>134</v>
      </c>
      <c r="I54" s="8" t="s">
        <v>36</v>
      </c>
      <c r="J54" s="8" t="s">
        <v>46</v>
      </c>
      <c r="K54">
        <f t="shared" si="1"/>
        <v>99</v>
      </c>
      <c r="L54" s="12" t="str">
        <f>IF(LEFT(F54,1)="B","B",IF(LEFT(F54,1)="G","G",VLOOKUP(C54,Novice_Girls_check!A:B,2,FALSE)))</f>
        <v>B</v>
      </c>
      <c r="M54" s="13"/>
      <c r="N54" s="12" t="str">
        <f>IF(SUM($M54:M54)&gt;0,"",IF(AND($K54&lt;=N$5,SUM(N$6:N53)&lt;N$4),1,""))</f>
        <v/>
      </c>
      <c r="O54" s="12" t="str">
        <f>IF(SUM($M54:N54)&gt;0,"",IF(AND($K54&lt;=O$5,SUM(O$6:O53)&lt;O$4),1,""))</f>
        <v/>
      </c>
      <c r="P54" s="12" t="str">
        <f>IF(SUM($M54:O54)&gt;0,"",IF(AND($K54&lt;=P$5,SUM(P$6:P53)&lt;P$4),1,""))</f>
        <v/>
      </c>
      <c r="Q54" s="12" t="str">
        <f>IF(SUM($M54:O54)&gt;0,"",IF(AND($K54&lt;=Q$5,SUM(Q$6:Q53)&lt;Q$4),1,""))</f>
        <v/>
      </c>
      <c r="R54" s="12" t="str">
        <f>IF(SUM($M54:P54)&gt;0,"",IF(AND($K54&lt;=R$5,SUM(R$6:R53)&lt;R$4),1,""))</f>
        <v/>
      </c>
      <c r="S54" t="str">
        <f>IF(SUM($M54:N54)&gt;0,"",IF(AND($L54=S$5,SUM(S$6:S53)&lt;S$4),1,""))</f>
        <v/>
      </c>
    </row>
    <row r="55" spans="1:19" ht="15.75" hidden="1" x14ac:dyDescent="0.2">
      <c r="A55" s="7">
        <v>50</v>
      </c>
      <c r="B55" s="7">
        <v>12</v>
      </c>
      <c r="C55" s="9" t="s">
        <v>87</v>
      </c>
      <c r="D55" s="9"/>
      <c r="E55" s="8" t="s">
        <v>10</v>
      </c>
      <c r="F55" s="9" t="s">
        <v>12</v>
      </c>
      <c r="G55" s="8" t="s">
        <v>34</v>
      </c>
      <c r="H55" s="8" t="s">
        <v>158</v>
      </c>
      <c r="I55" s="8" t="s">
        <v>24</v>
      </c>
      <c r="J55" s="8" t="s">
        <v>46</v>
      </c>
      <c r="K55">
        <f t="shared" si="1"/>
        <v>8</v>
      </c>
      <c r="L55" s="12" t="str">
        <f>IF(LEFT(F55,1)="B","B",IF(LEFT(F55,1)="G","G",VLOOKUP(C55,Novice_Girls_check!A:B,2,FALSE)))</f>
        <v>B</v>
      </c>
      <c r="M55" s="13"/>
      <c r="N55" s="12" t="str">
        <f>IF(SUM($M55:M55)&gt;0,"",IF(AND($K55&lt;=N$5,SUM(N$6:N54)&lt;N$4),1,""))</f>
        <v/>
      </c>
      <c r="O55" s="12" t="str">
        <f>IF(SUM($M55:N55)&gt;0,"",IF(AND($K55&lt;=O$5,SUM(O$6:O54)&lt;O$4),1,""))</f>
        <v/>
      </c>
      <c r="P55" s="12" t="str">
        <f>IF(SUM($M55:O55)&gt;0,"",IF(AND($K55&lt;=P$5,SUM(P$6:P54)&lt;P$4),1,""))</f>
        <v/>
      </c>
      <c r="Q55" s="12" t="str">
        <f>IF(SUM($M55:O55)&gt;0,"",IF(AND($K55&lt;=Q$5,SUM(Q$6:Q54)&lt;Q$4),1,""))</f>
        <v/>
      </c>
      <c r="R55" s="12" t="str">
        <f>IF(SUM($M55:P55)&gt;0,"",IF(AND($K55&lt;=R$5,SUM(R$6:R54)&lt;R$4),1,""))</f>
        <v/>
      </c>
      <c r="S55" t="str">
        <f>IF(SUM($M55:N55)&gt;0,"",IF(AND($L55=S$5,SUM(S$6:S54)&lt;S$4),1,""))</f>
        <v/>
      </c>
    </row>
    <row r="56" spans="1:19" ht="15.75" hidden="1" x14ac:dyDescent="0.2">
      <c r="A56" s="7">
        <v>51</v>
      </c>
      <c r="B56" s="7">
        <v>64</v>
      </c>
      <c r="C56" s="9" t="s">
        <v>292</v>
      </c>
      <c r="D56" s="9"/>
      <c r="E56" s="8" t="s">
        <v>10</v>
      </c>
      <c r="F56" s="9" t="s">
        <v>15</v>
      </c>
      <c r="G56" s="8" t="s">
        <v>34</v>
      </c>
      <c r="H56" s="8" t="s">
        <v>107</v>
      </c>
      <c r="I56" s="8" t="s">
        <v>30</v>
      </c>
      <c r="J56" s="8" t="s">
        <v>46</v>
      </c>
      <c r="K56">
        <f t="shared" si="1"/>
        <v>11</v>
      </c>
      <c r="L56" s="12" t="str">
        <f>IF(LEFT(F56,1)="B","B",IF(LEFT(F56,1)="G","G",VLOOKUP(C56,Novice_Girls_check!A:B,2,FALSE)))</f>
        <v>B</v>
      </c>
      <c r="M56" s="13"/>
      <c r="N56" s="12" t="str">
        <f>IF(SUM($M56:M56)&gt;0,"",IF(AND($K56&lt;=N$5,SUM(N$6:N55)&lt;N$4),1,""))</f>
        <v/>
      </c>
      <c r="O56" s="12" t="str">
        <f>IF(SUM($M56:N56)&gt;0,"",IF(AND($K56&lt;=O$5,SUM(O$6:O55)&lt;O$4),1,""))</f>
        <v/>
      </c>
      <c r="P56" s="12" t="str">
        <f>IF(SUM($M56:O56)&gt;0,"",IF(AND($K56&lt;=P$5,SUM(P$6:P55)&lt;P$4),1,""))</f>
        <v/>
      </c>
      <c r="Q56" s="12" t="str">
        <f>IF(SUM($M56:O56)&gt;0,"",IF(AND($K56&lt;=Q$5,SUM(Q$6:Q55)&lt;Q$4),1,""))</f>
        <v/>
      </c>
      <c r="R56" s="12" t="str">
        <f>IF(SUM($M56:P56)&gt;0,"",IF(AND($K56&lt;=R$5,SUM(R$6:R55)&lt;R$4),1,""))</f>
        <v/>
      </c>
      <c r="S56" t="str">
        <f>IF(SUM($M56:N56)&gt;0,"",IF(AND($L56=S$5,SUM(S$6:S55)&lt;S$4),1,""))</f>
        <v/>
      </c>
    </row>
    <row r="57" spans="1:19" ht="15.75" hidden="1" x14ac:dyDescent="0.2">
      <c r="A57" s="7">
        <v>52</v>
      </c>
      <c r="B57" s="7">
        <v>15</v>
      </c>
      <c r="C57" s="9" t="s">
        <v>286</v>
      </c>
      <c r="D57" s="9"/>
      <c r="E57" s="8" t="s">
        <v>10</v>
      </c>
      <c r="F57" s="9" t="s">
        <v>45</v>
      </c>
      <c r="G57" s="8" t="s">
        <v>34</v>
      </c>
      <c r="H57" s="8" t="s">
        <v>107</v>
      </c>
      <c r="I57" s="8" t="s">
        <v>37</v>
      </c>
      <c r="J57" s="8" t="s">
        <v>46</v>
      </c>
      <c r="K57">
        <f t="shared" si="1"/>
        <v>9</v>
      </c>
      <c r="L57" s="12" t="str">
        <f>IF(LEFT(F57,1)="B","B",IF(LEFT(F57,1)="G","G",VLOOKUP(C57,Novice_Girls_check!A:B,2,FALSE)))</f>
        <v>G</v>
      </c>
      <c r="M57" s="13"/>
      <c r="N57" s="12" t="str">
        <f>IF(SUM($M57:M57)&gt;0,"",IF(AND($K57&lt;=N$5,SUM(N$6:N56)&lt;N$4),1,""))</f>
        <v/>
      </c>
      <c r="O57" s="12" t="str">
        <f>IF(SUM($M57:N57)&gt;0,"",IF(AND($K57&lt;=O$5,SUM(O$6:O56)&lt;O$4),1,""))</f>
        <v/>
      </c>
      <c r="P57" s="12" t="str">
        <f>IF(SUM($M57:O57)&gt;0,"",IF(AND($K57&lt;=P$5,SUM(P$6:P56)&lt;P$4),1,""))</f>
        <v/>
      </c>
      <c r="Q57" s="12" t="str">
        <f>IF(SUM($M57:O57)&gt;0,"",IF(AND($K57&lt;=Q$5,SUM(Q$6:Q56)&lt;Q$4),1,""))</f>
        <v/>
      </c>
      <c r="R57" s="12" t="str">
        <f>IF(SUM($M57:P57)&gt;0,"",IF(AND($K57&lt;=R$5,SUM(R$6:R56)&lt;R$4),1,""))</f>
        <v/>
      </c>
      <c r="S57" t="str">
        <f>IF(SUM($M57:N57)&gt;0,"",IF(AND($L57=S$5,SUM(S$6:S56)&lt;S$4),1,""))</f>
        <v/>
      </c>
    </row>
    <row r="58" spans="1:19" ht="15.75" hidden="1" x14ac:dyDescent="0.2">
      <c r="A58" s="7">
        <v>53</v>
      </c>
      <c r="B58" s="7">
        <v>65</v>
      </c>
      <c r="C58" s="9" t="s">
        <v>287</v>
      </c>
      <c r="D58" s="9"/>
      <c r="E58" s="8" t="s">
        <v>10</v>
      </c>
      <c r="F58" s="9" t="s">
        <v>12</v>
      </c>
      <c r="G58" s="8" t="s">
        <v>34</v>
      </c>
      <c r="H58" s="8" t="s">
        <v>144</v>
      </c>
      <c r="I58" s="8" t="s">
        <v>35</v>
      </c>
      <c r="J58" s="8" t="s">
        <v>42</v>
      </c>
      <c r="K58">
        <f t="shared" si="1"/>
        <v>8</v>
      </c>
      <c r="L58" s="12" t="str">
        <f>IF(LEFT(F58,1)="B","B",IF(LEFT(F58,1)="G","G",VLOOKUP(C58,Novice_Girls_check!A:B,2,FALSE)))</f>
        <v>B</v>
      </c>
      <c r="M58" s="13"/>
      <c r="N58" s="12" t="str">
        <f>IF(SUM($M58:M58)&gt;0,"",IF(AND($K58&lt;=N$5,SUM(N$6:N57)&lt;N$4),1,""))</f>
        <v/>
      </c>
      <c r="O58" s="12" t="str">
        <f>IF(SUM($M58:N58)&gt;0,"",IF(AND($K58&lt;=O$5,SUM(O$6:O57)&lt;O$4),1,""))</f>
        <v/>
      </c>
      <c r="P58" s="12" t="str">
        <f>IF(SUM($M58:O58)&gt;0,"",IF(AND($K58&lt;=P$5,SUM(P$6:P57)&lt;P$4),1,""))</f>
        <v/>
      </c>
      <c r="Q58" s="12" t="str">
        <f>IF(SUM($M58:O58)&gt;0,"",IF(AND($K58&lt;=Q$5,SUM(Q$6:Q57)&lt;Q$4),1,""))</f>
        <v/>
      </c>
      <c r="R58" s="12" t="str">
        <f>IF(SUM($M58:P58)&gt;0,"",IF(AND($K58&lt;=R$5,SUM(R$6:R57)&lt;R$4),1,""))</f>
        <v/>
      </c>
      <c r="S58" t="str">
        <f>IF(SUM($M58:N58)&gt;0,"",IF(AND($L58=S$5,SUM(S$6:S57)&lt;S$4),1,""))</f>
        <v/>
      </c>
    </row>
    <row r="59" spans="1:19" ht="15.75" hidden="1" x14ac:dyDescent="0.2">
      <c r="A59" s="7">
        <v>54</v>
      </c>
      <c r="B59" s="7">
        <v>32</v>
      </c>
      <c r="C59" s="9" t="s">
        <v>291</v>
      </c>
      <c r="D59" s="9"/>
      <c r="E59" s="8" t="s">
        <v>10</v>
      </c>
      <c r="F59" s="9" t="s">
        <v>19</v>
      </c>
      <c r="G59" s="8" t="s">
        <v>34</v>
      </c>
      <c r="H59" s="8" t="s">
        <v>144</v>
      </c>
      <c r="I59" s="8" t="s">
        <v>35</v>
      </c>
      <c r="J59" s="8" t="s">
        <v>46</v>
      </c>
      <c r="K59">
        <f t="shared" si="1"/>
        <v>7</v>
      </c>
      <c r="L59" s="12" t="str">
        <f>IF(LEFT(F59,1)="B","B",IF(LEFT(F59,1)="G","G",VLOOKUP(C59,Novice_Girls_check!A:B,2,FALSE)))</f>
        <v>B</v>
      </c>
      <c r="M59" s="13"/>
      <c r="N59" s="12" t="str">
        <f>IF(SUM($M59:M59)&gt;0,"",IF(AND($K59&lt;=N$5,SUM(N$6:N58)&lt;N$4),1,""))</f>
        <v/>
      </c>
      <c r="O59" s="12" t="str">
        <f>IF(SUM($M59:N59)&gt;0,"",IF(AND($K59&lt;=O$5,SUM(O$6:O58)&lt;O$4),1,""))</f>
        <v/>
      </c>
      <c r="P59" s="12" t="str">
        <f>IF(SUM($M59:O59)&gt;0,"",IF(AND($K59&lt;=P$5,SUM(P$6:P58)&lt;P$4),1,""))</f>
        <v/>
      </c>
      <c r="Q59" s="12" t="str">
        <f>IF(SUM($M59:O59)&gt;0,"",IF(AND($K59&lt;=Q$5,SUM(Q$6:Q58)&lt;Q$4),1,""))</f>
        <v/>
      </c>
      <c r="R59" s="12" t="str">
        <f>IF(SUM($M59:P59)&gt;0,"",IF(AND($K59&lt;=R$5,SUM(R$6:R58)&lt;R$4),1,""))</f>
        <v/>
      </c>
      <c r="S59" t="str">
        <f>IF(SUM($M59:N59)&gt;0,"",IF(AND($L59=S$5,SUM(S$6:S58)&lt;S$4),1,""))</f>
        <v/>
      </c>
    </row>
    <row r="60" spans="1:19" ht="15.75" hidden="1" x14ac:dyDescent="0.2">
      <c r="A60" s="7">
        <v>55</v>
      </c>
      <c r="B60" s="7">
        <v>3</v>
      </c>
      <c r="C60" s="9" t="s">
        <v>302</v>
      </c>
      <c r="D60" s="9"/>
      <c r="E60" s="8" t="s">
        <v>10</v>
      </c>
      <c r="F60" s="9"/>
      <c r="G60" s="8" t="s">
        <v>34</v>
      </c>
      <c r="H60" s="8" t="s">
        <v>119</v>
      </c>
      <c r="I60" s="8" t="s">
        <v>205</v>
      </c>
      <c r="J60" s="8" t="s">
        <v>46</v>
      </c>
      <c r="K60">
        <f t="shared" si="1"/>
        <v>99</v>
      </c>
      <c r="L60" s="12" t="str">
        <f>IF(LEFT(F60,1)="B","B",IF(LEFT(F60,1)="G","G",VLOOKUP(C60,Novice_Girls_check!A:B,2,FALSE)))</f>
        <v>G</v>
      </c>
      <c r="M60" s="13"/>
      <c r="N60" s="12" t="str">
        <f>IF(SUM($M60:M60)&gt;0,"",IF(AND($K60&lt;=N$5,SUM(N$6:N59)&lt;N$4),1,""))</f>
        <v/>
      </c>
      <c r="O60" s="12" t="str">
        <f>IF(SUM($M60:N60)&gt;0,"",IF(AND($K60&lt;=O$5,SUM(O$6:O59)&lt;O$4),1,""))</f>
        <v/>
      </c>
      <c r="P60" s="12" t="str">
        <f>IF(SUM($M60:O60)&gt;0,"",IF(AND($K60&lt;=P$5,SUM(P$6:P59)&lt;P$4),1,""))</f>
        <v/>
      </c>
      <c r="Q60" s="12" t="str">
        <f>IF(SUM($M60:O60)&gt;0,"",IF(AND($K60&lt;=Q$5,SUM(Q$6:Q59)&lt;Q$4),1,""))</f>
        <v/>
      </c>
      <c r="R60" s="12" t="str">
        <f>IF(SUM($M60:P60)&gt;0,"",IF(AND($K60&lt;=R$5,SUM(R$6:R59)&lt;R$4),1,""))</f>
        <v/>
      </c>
      <c r="S60" t="str">
        <f>IF(SUM($M60:N60)&gt;0,"",IF(AND($L60=S$5,SUM(S$6:S59)&lt;S$4),1,""))</f>
        <v/>
      </c>
    </row>
    <row r="61" spans="1:19" ht="15.75" hidden="1" x14ac:dyDescent="0.2">
      <c r="A61" s="7">
        <v>56</v>
      </c>
      <c r="B61" s="7">
        <v>63</v>
      </c>
      <c r="C61" s="9" t="s">
        <v>288</v>
      </c>
      <c r="D61" s="9"/>
      <c r="E61" s="8" t="s">
        <v>10</v>
      </c>
      <c r="F61" s="9" t="s">
        <v>19</v>
      </c>
      <c r="G61" s="8" t="s">
        <v>41</v>
      </c>
      <c r="H61" s="8" t="s">
        <v>144</v>
      </c>
      <c r="I61" s="8" t="s">
        <v>83</v>
      </c>
      <c r="J61" s="8" t="s">
        <v>46</v>
      </c>
      <c r="K61">
        <f t="shared" si="1"/>
        <v>7</v>
      </c>
      <c r="L61" s="12" t="str">
        <f>IF(LEFT(F61,1)="B","B",IF(LEFT(F61,1)="G","G",VLOOKUP(C61,Novice_Girls_check!A:B,2,FALSE)))</f>
        <v>B</v>
      </c>
      <c r="M61" s="13"/>
      <c r="N61" s="12" t="str">
        <f>IF(SUM($M61:M61)&gt;0,"",IF(AND($K61&lt;=N$5,SUM(N$6:N60)&lt;N$4),1,""))</f>
        <v/>
      </c>
      <c r="O61" s="12" t="str">
        <f>IF(SUM($M61:N61)&gt;0,"",IF(AND($K61&lt;=O$5,SUM(O$6:O60)&lt;O$4),1,""))</f>
        <v/>
      </c>
      <c r="P61" s="12" t="str">
        <f>IF(SUM($M61:O61)&gt;0,"",IF(AND($K61&lt;=P$5,SUM(P$6:P60)&lt;P$4),1,""))</f>
        <v/>
      </c>
      <c r="Q61" s="12" t="str">
        <f>IF(SUM($M61:O61)&gt;0,"",IF(AND($K61&lt;=Q$5,SUM(Q$6:Q60)&lt;Q$4),1,""))</f>
        <v/>
      </c>
      <c r="R61" s="12" t="str">
        <f>IF(SUM($M61:P61)&gt;0,"",IF(AND($K61&lt;=R$5,SUM(R$6:R60)&lt;R$4),1,""))</f>
        <v/>
      </c>
      <c r="S61" t="str">
        <f>IF(SUM($M61:N61)&gt;0,"",IF(AND($L61=S$5,SUM(S$6:S60)&lt;S$4),1,""))</f>
        <v/>
      </c>
    </row>
    <row r="62" spans="1:19" ht="15.75" hidden="1" x14ac:dyDescent="0.2">
      <c r="A62" s="7">
        <v>57</v>
      </c>
      <c r="B62" s="7">
        <v>41</v>
      </c>
      <c r="C62" s="9" t="s">
        <v>294</v>
      </c>
      <c r="D62" s="9"/>
      <c r="E62" s="8" t="s">
        <v>10</v>
      </c>
      <c r="F62" s="9" t="s">
        <v>209</v>
      </c>
      <c r="G62" s="8" t="s">
        <v>41</v>
      </c>
      <c r="H62" s="8" t="s">
        <v>119</v>
      </c>
      <c r="I62" s="8" t="s">
        <v>218</v>
      </c>
      <c r="J62" s="8" t="s">
        <v>46</v>
      </c>
      <c r="K62">
        <f t="shared" si="1"/>
        <v>6</v>
      </c>
      <c r="L62" s="12" t="str">
        <f>IF(LEFT(F62,1)="B","B",IF(LEFT(F62,1)="G","G",VLOOKUP(C62,Novice_Girls_check!A:B,2,FALSE)))</f>
        <v>B</v>
      </c>
      <c r="M62" s="13"/>
      <c r="N62" s="12" t="str">
        <f>IF(SUM($M62:M62)&gt;0,"",IF(AND($K62&lt;=N$5,SUM(N$6:N61)&lt;N$4),1,""))</f>
        <v/>
      </c>
      <c r="O62" s="12" t="str">
        <f>IF(SUM($M62:N62)&gt;0,"",IF(AND($K62&lt;=O$5,SUM(O$6:O61)&lt;O$4),1,""))</f>
        <v/>
      </c>
      <c r="P62" s="12" t="str">
        <f>IF(SUM($M62:O62)&gt;0,"",IF(AND($K62&lt;=P$5,SUM(P$6:P61)&lt;P$4),1,""))</f>
        <v/>
      </c>
      <c r="Q62" s="12" t="str">
        <f>IF(SUM($M62:O62)&gt;0,"",IF(AND($K62&lt;=Q$5,SUM(Q$6:Q61)&lt;Q$4),1,""))</f>
        <v/>
      </c>
      <c r="R62" s="12" t="str">
        <f>IF(SUM($M62:P62)&gt;0,"",IF(AND($K62&lt;=R$5,SUM(R$6:R61)&lt;R$4),1,""))</f>
        <v/>
      </c>
      <c r="S62" t="str">
        <f>IF(SUM($M62:N62)&gt;0,"",IF(AND($L62=S$5,SUM(S$6:S61)&lt;S$4),1,""))</f>
        <v/>
      </c>
    </row>
    <row r="63" spans="1:19" ht="15.75" hidden="1" x14ac:dyDescent="0.2">
      <c r="A63" s="7">
        <v>58</v>
      </c>
      <c r="B63" s="7">
        <v>23</v>
      </c>
      <c r="C63" s="9" t="s">
        <v>84</v>
      </c>
      <c r="D63" s="9"/>
      <c r="E63" s="8" t="s">
        <v>10</v>
      </c>
      <c r="F63" s="9" t="s">
        <v>27</v>
      </c>
      <c r="G63" s="8" t="s">
        <v>42</v>
      </c>
      <c r="H63" s="8" t="s">
        <v>136</v>
      </c>
      <c r="I63" s="8" t="s">
        <v>37</v>
      </c>
      <c r="J63" s="8" t="s">
        <v>46</v>
      </c>
      <c r="K63">
        <f t="shared" si="1"/>
        <v>9</v>
      </c>
      <c r="L63" s="12" t="str">
        <f>IF(LEFT(F63,1)="B","B",IF(LEFT(F63,1)="G","G",VLOOKUP(C63,Novice_Girls_check!A:B,2,FALSE)))</f>
        <v>B</v>
      </c>
      <c r="M63" s="13"/>
      <c r="N63" s="12" t="str">
        <f>IF(SUM($M63:M63)&gt;0,"",IF(AND($K63&lt;=N$5,SUM(N$6:N62)&lt;N$4),1,""))</f>
        <v/>
      </c>
      <c r="O63" s="12" t="str">
        <f>IF(SUM($M63:N63)&gt;0,"",IF(AND($K63&lt;=O$5,SUM(O$6:O62)&lt;O$4),1,""))</f>
        <v/>
      </c>
      <c r="P63" s="12" t="str">
        <f>IF(SUM($M63:O63)&gt;0,"",IF(AND($K63&lt;=P$5,SUM(P$6:P62)&lt;P$4),1,""))</f>
        <v/>
      </c>
      <c r="Q63" s="12" t="str">
        <f>IF(SUM($M63:O63)&gt;0,"",IF(AND($K63&lt;=Q$5,SUM(Q$6:Q62)&lt;Q$4),1,""))</f>
        <v/>
      </c>
      <c r="R63" s="12" t="str">
        <f>IF(SUM($M63:P63)&gt;0,"",IF(AND($K63&lt;=R$5,SUM(R$6:R62)&lt;R$4),1,""))</f>
        <v/>
      </c>
      <c r="S63" t="str">
        <f>IF(SUM($M63:N63)&gt;0,"",IF(AND($L63=S$5,SUM(S$6:S62)&lt;S$4),1,""))</f>
        <v/>
      </c>
    </row>
    <row r="64" spans="1:19" ht="15.75" hidden="1" x14ac:dyDescent="0.2">
      <c r="A64" s="7">
        <v>59</v>
      </c>
      <c r="B64" s="7">
        <v>47</v>
      </c>
      <c r="C64" s="9" t="s">
        <v>289</v>
      </c>
      <c r="D64" s="9"/>
      <c r="E64" s="8" t="s">
        <v>10</v>
      </c>
      <c r="F64" s="9"/>
      <c r="G64" s="8" t="s">
        <v>42</v>
      </c>
      <c r="H64" s="8" t="s">
        <v>104</v>
      </c>
      <c r="I64" s="8" t="s">
        <v>47</v>
      </c>
      <c r="J64" s="8" t="s">
        <v>46</v>
      </c>
      <c r="K64">
        <f t="shared" si="1"/>
        <v>99</v>
      </c>
      <c r="L64" s="12" t="str">
        <f>IF(LEFT(F64,1)="B","B",IF(LEFT(F64,1)="G","G",VLOOKUP(C64,Novice_Girls_check!A:B,2,FALSE)))</f>
        <v>B</v>
      </c>
      <c r="M64" s="13"/>
      <c r="N64" s="12" t="str">
        <f>IF(SUM($M64:M64)&gt;0,"",IF(AND($K64&lt;=N$5,SUM(N$6:N63)&lt;N$4),1,""))</f>
        <v/>
      </c>
      <c r="O64" s="12" t="str">
        <f>IF(SUM($M64:N64)&gt;0,"",IF(AND($K64&lt;=O$5,SUM(O$6:O63)&lt;O$4),1,""))</f>
        <v/>
      </c>
      <c r="P64" s="12" t="str">
        <f>IF(SUM($M64:O64)&gt;0,"",IF(AND($K64&lt;=P$5,SUM(P$6:P63)&lt;P$4),1,""))</f>
        <v/>
      </c>
      <c r="Q64" s="12" t="str">
        <f>IF(SUM($M64:O64)&gt;0,"",IF(AND($K64&lt;=Q$5,SUM(Q$6:Q63)&lt;Q$4),1,""))</f>
        <v/>
      </c>
      <c r="R64" s="12" t="str">
        <f>IF(SUM($M64:P64)&gt;0,"",IF(AND($K64&lt;=R$5,SUM(R$6:R63)&lt;R$4),1,""))</f>
        <v/>
      </c>
      <c r="S64" t="str">
        <f>IF(SUM($M64:N64)&gt;0,"",IF(AND($L64=S$5,SUM(S$6:S63)&lt;S$4),1,""))</f>
        <v/>
      </c>
    </row>
    <row r="65" spans="1:19" ht="15.75" hidden="1" x14ac:dyDescent="0.2">
      <c r="A65" s="7">
        <v>60</v>
      </c>
      <c r="B65" s="7">
        <v>5</v>
      </c>
      <c r="C65" s="9" t="s">
        <v>296</v>
      </c>
      <c r="D65" s="9"/>
      <c r="E65" s="8" t="s">
        <v>10</v>
      </c>
      <c r="F65" s="9" t="s">
        <v>85</v>
      </c>
      <c r="G65" s="8" t="s">
        <v>46</v>
      </c>
      <c r="H65" s="8" t="s">
        <v>112</v>
      </c>
      <c r="I65" s="8" t="s">
        <v>47</v>
      </c>
      <c r="J65" s="8" t="s">
        <v>46</v>
      </c>
      <c r="K65">
        <f t="shared" si="1"/>
        <v>12</v>
      </c>
      <c r="L65" s="12" t="str">
        <f>IF(LEFT(F65,1)="B","B",IF(LEFT(F65,1)="G","G",VLOOKUP(C65,Novice_Girls_check!A:B,2,FALSE)))</f>
        <v>G</v>
      </c>
      <c r="M65" s="13"/>
      <c r="N65" s="12" t="str">
        <f>IF(SUM($M65:M65)&gt;0,"",IF(AND($K65&lt;=N$5,SUM(N$6:N64)&lt;N$4),1,""))</f>
        <v/>
      </c>
      <c r="O65" s="12" t="str">
        <f>IF(SUM($M65:N65)&gt;0,"",IF(AND($K65&lt;=O$5,SUM(O$6:O64)&lt;O$4),1,""))</f>
        <v/>
      </c>
      <c r="P65" s="12" t="str">
        <f>IF(SUM($M65:O65)&gt;0,"",IF(AND($K65&lt;=P$5,SUM(P$6:P64)&lt;P$4),1,""))</f>
        <v/>
      </c>
      <c r="Q65" s="12" t="str">
        <f>IF(SUM($M65:O65)&gt;0,"",IF(AND($K65&lt;=Q$5,SUM(Q$6:Q64)&lt;Q$4),1,""))</f>
        <v/>
      </c>
      <c r="R65" s="12" t="str">
        <f>IF(SUM($M65:P65)&gt;0,"",IF(AND($K65&lt;=R$5,SUM(R$6:R64)&lt;R$4),1,""))</f>
        <v/>
      </c>
      <c r="S65" t="str">
        <f>IF(SUM($M65:N65)&gt;0,"",IF(AND($L65=S$5,SUM(S$6:S64)&lt;S$4),1,""))</f>
        <v/>
      </c>
    </row>
    <row r="66" spans="1:19" ht="15.75" hidden="1" x14ac:dyDescent="0.2">
      <c r="A66" s="7"/>
      <c r="B66" s="7">
        <v>20</v>
      </c>
      <c r="C66" s="9" t="s">
        <v>13</v>
      </c>
      <c r="D66" s="9"/>
      <c r="E66" s="8" t="s">
        <v>10</v>
      </c>
      <c r="F66" s="9"/>
      <c r="G66" s="8" t="s">
        <v>46</v>
      </c>
      <c r="H66" s="8" t="s">
        <v>112</v>
      </c>
      <c r="I66" s="8" t="s">
        <v>47</v>
      </c>
      <c r="J66" s="8" t="s">
        <v>46</v>
      </c>
      <c r="K66">
        <f t="shared" si="1"/>
        <v>99</v>
      </c>
      <c r="L66" s="12" t="str">
        <f>IF(LEFT(F66,1)="B","B",IF(LEFT(F66,1)="G","G",VLOOKUP(C66,Novice_Girls_check!A:B,2,FALSE)))</f>
        <v>B</v>
      </c>
      <c r="M66" s="13"/>
      <c r="N66" s="12" t="str">
        <f>IF(SUM($M66:M66)&gt;0,"",IF(AND($K66&lt;=N$5,SUM(N$6:N65)&lt;N$4),1,""))</f>
        <v/>
      </c>
      <c r="O66" s="12" t="str">
        <f>IF(SUM($M66:N66)&gt;0,"",IF(AND($K66&lt;=O$5,SUM(O$6:O65)&lt;O$4),1,""))</f>
        <v/>
      </c>
      <c r="P66" s="12" t="str">
        <f>IF(SUM($M66:O66)&gt;0,"",IF(AND($K66&lt;=P$5,SUM(P$6:P65)&lt;P$4),1,""))</f>
        <v/>
      </c>
      <c r="Q66" s="12" t="str">
        <f>IF(SUM($M66:O66)&gt;0,"",IF(AND($K66&lt;=Q$5,SUM(Q$6:Q65)&lt;Q$4),1,""))</f>
        <v/>
      </c>
      <c r="R66" s="12" t="str">
        <f>IF(SUM($M66:P66)&gt;0,"",IF(AND($K66&lt;=R$5,SUM(R$6:R65)&lt;R$4),1,""))</f>
        <v/>
      </c>
      <c r="S66" t="str">
        <f>IF(SUM($M66:N66)&gt;0,"",IF(AND($L66=S$5,SUM(S$6:S65)&lt;S$4),1,""))</f>
        <v/>
      </c>
    </row>
    <row r="67" spans="1:19" ht="15.75" hidden="1" x14ac:dyDescent="0.2">
      <c r="A67" s="7"/>
      <c r="B67" s="7">
        <v>27</v>
      </c>
      <c r="C67" s="9" t="s">
        <v>297</v>
      </c>
      <c r="D67" s="9"/>
      <c r="E67" s="8" t="s">
        <v>10</v>
      </c>
      <c r="F67" s="9" t="s">
        <v>91</v>
      </c>
      <c r="G67" s="8" t="s">
        <v>46</v>
      </c>
      <c r="H67" s="8" t="s">
        <v>112</v>
      </c>
      <c r="I67" s="8" t="s">
        <v>47</v>
      </c>
      <c r="J67" s="8" t="s">
        <v>46</v>
      </c>
      <c r="K67">
        <f t="shared" si="1"/>
        <v>15</v>
      </c>
      <c r="L67" s="12" t="str">
        <f>IF(LEFT(F67,1)="B","B",IF(LEFT(F67,1)="G","G",VLOOKUP(C67,Novice_Girls_check!A:B,2,FALSE)))</f>
        <v>B</v>
      </c>
      <c r="M67" s="13"/>
      <c r="N67" s="12" t="str">
        <f>IF(SUM($M67:M67)&gt;0,"",IF(AND($K67&lt;=N$5,SUM(N$6:N66)&lt;N$4),1,""))</f>
        <v/>
      </c>
      <c r="O67" s="12" t="str">
        <f>IF(SUM($M67:N67)&gt;0,"",IF(AND($K67&lt;=O$5,SUM(O$6:O66)&lt;O$4),1,""))</f>
        <v/>
      </c>
      <c r="P67" s="12" t="str">
        <f>IF(SUM($M67:O67)&gt;0,"",IF(AND($K67&lt;=P$5,SUM(P$6:P66)&lt;P$4),1,""))</f>
        <v/>
      </c>
      <c r="Q67" s="12" t="str">
        <f>IF(SUM($M67:O67)&gt;0,"",IF(AND($K67&lt;=Q$5,SUM(Q$6:Q66)&lt;Q$4),1,""))</f>
        <v/>
      </c>
      <c r="R67" s="12" t="str">
        <f>IF(SUM($M67:P67)&gt;0,"",IF(AND($K67&lt;=R$5,SUM(R$6:R66)&lt;R$4),1,""))</f>
        <v/>
      </c>
      <c r="S67" t="str">
        <f>IF(SUM($M67:N67)&gt;0,"",IF(AND($L67=S$5,SUM(S$6:S66)&lt;S$4),1,""))</f>
        <v/>
      </c>
    </row>
    <row r="68" spans="1:19" ht="15.75" hidden="1" x14ac:dyDescent="0.2">
      <c r="A68" s="7"/>
      <c r="B68" s="7">
        <v>42</v>
      </c>
      <c r="C68" s="9" t="s">
        <v>298</v>
      </c>
      <c r="D68" s="9"/>
      <c r="E68" s="8" t="s">
        <v>10</v>
      </c>
      <c r="F68" s="9" t="s">
        <v>19</v>
      </c>
      <c r="G68" s="8" t="s">
        <v>46</v>
      </c>
      <c r="H68" s="8" t="s">
        <v>112</v>
      </c>
      <c r="I68" s="8" t="s">
        <v>47</v>
      </c>
      <c r="J68" s="8" t="s">
        <v>46</v>
      </c>
      <c r="K68">
        <f t="shared" si="1"/>
        <v>7</v>
      </c>
      <c r="L68" s="12" t="str">
        <f>IF(LEFT(F68,1)="B","B",IF(LEFT(F68,1)="G","G",VLOOKUP(C68,Novice_Girls_check!A:B,2,FALSE)))</f>
        <v>B</v>
      </c>
      <c r="M68" s="13"/>
      <c r="N68" s="12" t="str">
        <f>IF(SUM($M68:M68)&gt;0,"",IF(AND($K68&lt;=N$5,SUM(N$6:N67)&lt;N$4),1,""))</f>
        <v/>
      </c>
      <c r="O68" s="12" t="str">
        <f>IF(SUM($M68:N68)&gt;0,"",IF(AND($K68&lt;=O$5,SUM(O$6:O67)&lt;O$4),1,""))</f>
        <v/>
      </c>
      <c r="P68" s="12" t="str">
        <f>IF(SUM($M68:O68)&gt;0,"",IF(AND($K68&lt;=P$5,SUM(P$6:P67)&lt;P$4),1,""))</f>
        <v/>
      </c>
      <c r="Q68" s="12" t="str">
        <f>IF(SUM($M68:O68)&gt;0,"",IF(AND($K68&lt;=Q$5,SUM(Q$6:Q67)&lt;Q$4),1,""))</f>
        <v/>
      </c>
      <c r="R68" s="12" t="str">
        <f>IF(SUM($M68:P68)&gt;0,"",IF(AND($K68&lt;=R$5,SUM(R$6:R67)&lt;R$4),1,""))</f>
        <v/>
      </c>
      <c r="S68" t="str">
        <f>IF(SUM($M68:N68)&gt;0,"",IF(AND($L68=S$5,SUM(S$6:S67)&lt;S$4),1,""))</f>
        <v/>
      </c>
    </row>
    <row r="69" spans="1:19" ht="15.75" hidden="1" x14ac:dyDescent="0.2">
      <c r="A69" s="7"/>
      <c r="B69" s="7">
        <v>52</v>
      </c>
      <c r="C69" s="9" t="s">
        <v>299</v>
      </c>
      <c r="D69" s="9"/>
      <c r="E69" s="8" t="s">
        <v>10</v>
      </c>
      <c r="F69" s="9" t="s">
        <v>44</v>
      </c>
      <c r="G69" s="8" t="s">
        <v>46</v>
      </c>
      <c r="H69" s="8" t="s">
        <v>112</v>
      </c>
      <c r="I69" s="8" t="s">
        <v>47</v>
      </c>
      <c r="J69" s="8" t="s">
        <v>46</v>
      </c>
      <c r="K69">
        <f t="shared" si="1"/>
        <v>7</v>
      </c>
      <c r="L69" s="12" t="str">
        <f>IF(LEFT(F69,1)="B","B",IF(LEFT(F69,1)="G","G",VLOOKUP(C69,Novice_Girls_check!A:B,2,FALSE)))</f>
        <v>G</v>
      </c>
      <c r="M69" s="13"/>
      <c r="N69" s="12" t="str">
        <f>IF(SUM($M69:M69)&gt;0,"",IF(AND($K69&lt;=N$5,SUM(N$6:N68)&lt;N$4),1,""))</f>
        <v/>
      </c>
      <c r="O69" s="12" t="str">
        <f>IF(SUM($M69:N69)&gt;0,"",IF(AND($K69&lt;=O$5,SUM(O$6:O68)&lt;O$4),1,""))</f>
        <v/>
      </c>
      <c r="P69" s="12" t="str">
        <f>IF(SUM($M69:O69)&gt;0,"",IF(AND($K69&lt;=P$5,SUM(P$6:P68)&lt;P$4),1,""))</f>
        <v/>
      </c>
      <c r="Q69" s="12" t="str">
        <f>IF(SUM($M69:O69)&gt;0,"",IF(AND($K69&lt;=Q$5,SUM(Q$6:Q68)&lt;Q$4),1,""))</f>
        <v/>
      </c>
      <c r="R69" s="12" t="str">
        <f>IF(SUM($M69:P69)&gt;0,"",IF(AND($K69&lt;=R$5,SUM(R$6:R68)&lt;R$4),1,""))</f>
        <v/>
      </c>
      <c r="S69" t="str">
        <f>IF(SUM($M69:N69)&gt;0,"",IF(AND($L69=S$5,SUM(S$6:S68)&lt;S$4),1,""))</f>
        <v/>
      </c>
    </row>
    <row r="70" spans="1:19" ht="15.75" hidden="1" x14ac:dyDescent="0.2">
      <c r="A70" s="7"/>
      <c r="B70" s="7">
        <v>55</v>
      </c>
      <c r="C70" s="9" t="s">
        <v>300</v>
      </c>
      <c r="D70" s="9"/>
      <c r="E70" s="8" t="s">
        <v>10</v>
      </c>
      <c r="F70" s="9"/>
      <c r="G70" s="8" t="s">
        <v>46</v>
      </c>
      <c r="H70" s="8" t="s">
        <v>112</v>
      </c>
      <c r="I70" s="8" t="s">
        <v>47</v>
      </c>
      <c r="J70" s="8" t="s">
        <v>46</v>
      </c>
      <c r="K70">
        <f t="shared" si="1"/>
        <v>99</v>
      </c>
      <c r="L70" s="12" t="str">
        <f>IF(LEFT(F70,1)="B","B",IF(LEFT(F70,1)="G","G",VLOOKUP(C70,Novice_Girls_check!A:B,2,FALSE)))</f>
        <v>B</v>
      </c>
      <c r="M70" s="13"/>
      <c r="N70" s="12" t="str">
        <f>IF(SUM($M70:M70)&gt;0,"",IF(AND($K70&lt;=N$5,SUM(N$6:N69)&lt;N$4),1,""))</f>
        <v/>
      </c>
      <c r="O70" s="12" t="str">
        <f>IF(SUM($M70:N70)&gt;0,"",IF(AND($K70&lt;=O$5,SUM(O$6:O69)&lt;O$4),1,""))</f>
        <v/>
      </c>
      <c r="P70" s="12" t="str">
        <f>IF(SUM($M70:O70)&gt;0,"",IF(AND($K70&lt;=P$5,SUM(P$6:P69)&lt;P$4),1,""))</f>
        <v/>
      </c>
      <c r="Q70" s="12" t="str">
        <f>IF(SUM($M70:O70)&gt;0,"",IF(AND($K70&lt;=Q$5,SUM(Q$6:Q69)&lt;Q$4),1,""))</f>
        <v/>
      </c>
      <c r="R70" s="12" t="str">
        <f>IF(SUM($M70:P70)&gt;0,"",IF(AND($K70&lt;=R$5,SUM(R$6:R69)&lt;R$4),1,""))</f>
        <v/>
      </c>
      <c r="S70" t="str">
        <f>IF(SUM($M70:N70)&gt;0,"",IF(AND($L70=S$5,SUM(S$6:S69)&lt;S$4),1,""))</f>
        <v/>
      </c>
    </row>
    <row r="71" spans="1:19" ht="15.75" hidden="1" x14ac:dyDescent="0.2">
      <c r="A71" s="7">
        <v>66</v>
      </c>
      <c r="B71" s="7">
        <v>4</v>
      </c>
      <c r="C71" s="9" t="s">
        <v>301</v>
      </c>
      <c r="D71" s="9"/>
      <c r="E71" s="8" t="s">
        <v>10</v>
      </c>
      <c r="F71" s="9" t="s">
        <v>12</v>
      </c>
      <c r="G71" s="8" t="s">
        <v>46</v>
      </c>
      <c r="H71" s="8" t="s">
        <v>104</v>
      </c>
      <c r="I71" s="8" t="s">
        <v>47</v>
      </c>
      <c r="J71" s="8" t="s">
        <v>46</v>
      </c>
      <c r="K71">
        <f t="shared" si="1"/>
        <v>8</v>
      </c>
      <c r="L71" s="12" t="str">
        <f>IF(LEFT(F71,1)="B","B",IF(LEFT(F71,1)="G","G",VLOOKUP(C71,Novice_Girls_check!A:B,2,FALSE)))</f>
        <v>B</v>
      </c>
      <c r="M71" s="13"/>
      <c r="N71" s="12" t="str">
        <f>IF(SUM($M71:M71)&gt;0,"",IF(AND($K71&lt;=N$5,SUM(N$6:N70)&lt;N$4),1,""))</f>
        <v/>
      </c>
      <c r="O71" s="12" t="str">
        <f>IF(SUM($M71:N71)&gt;0,"",IF(AND($K71&lt;=O$5,SUM(O$6:O70)&lt;O$4),1,""))</f>
        <v/>
      </c>
      <c r="P71" s="12" t="str">
        <f>IF(SUM($M71:O71)&gt;0,"",IF(AND($K71&lt;=P$5,SUM(P$6:P70)&lt;P$4),1,""))</f>
        <v/>
      </c>
      <c r="Q71" s="12" t="str">
        <f>IF(SUM($M71:O71)&gt;0,"",IF(AND($K71&lt;=Q$5,SUM(Q$6:Q70)&lt;Q$4),1,""))</f>
        <v/>
      </c>
      <c r="R71" s="12" t="str">
        <f>IF(SUM($M71:P71)&gt;0,"",IF(AND($K71&lt;=R$5,SUM(R$6:R70)&lt;R$4),1,""))</f>
        <v/>
      </c>
      <c r="S71" t="str">
        <f>IF(SUM($M71:N71)&gt;0,"",IF(AND($L71=S$5,SUM(S$6:S70)&lt;S$4),1,""))</f>
        <v/>
      </c>
    </row>
  </sheetData>
  <sheetCalcPr fullCalcOnLoad="1"/>
  <autoFilter ref="A5:S71">
    <filterColumn colId="1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RowHeight="12.75" x14ac:dyDescent="0.2"/>
  <cols>
    <col min="2" max="2" width="37.42578125" customWidth="1"/>
  </cols>
  <sheetData>
    <row r="1" spans="1:11" x14ac:dyDescent="0.2">
      <c r="A1" s="14" t="str">
        <f>E2</f>
        <v>Top</v>
      </c>
      <c r="B1" s="14">
        <f>E1</f>
        <v>10</v>
      </c>
      <c r="E1" s="12">
        <v>10</v>
      </c>
      <c r="F1" s="12">
        <v>11</v>
      </c>
      <c r="G1" s="12">
        <v>4</v>
      </c>
      <c r="H1" s="12">
        <v>6</v>
      </c>
      <c r="I1" s="12">
        <v>3</v>
      </c>
      <c r="J1" s="12">
        <v>1</v>
      </c>
      <c r="K1" s="12">
        <v>4</v>
      </c>
    </row>
    <row r="2" spans="1:11" ht="15.75" x14ac:dyDescent="0.2">
      <c r="A2" s="14">
        <v>1</v>
      </c>
      <c r="B2" s="14" t="str">
        <f>Novice_SM!C6</f>
        <v>Chandra Untung</v>
      </c>
      <c r="E2" s="10" t="s">
        <v>51</v>
      </c>
      <c r="F2" s="10">
        <v>8</v>
      </c>
      <c r="G2" s="10">
        <v>10</v>
      </c>
      <c r="H2" s="10">
        <v>12</v>
      </c>
      <c r="I2" s="10">
        <v>14</v>
      </c>
      <c r="J2" s="10">
        <v>16</v>
      </c>
      <c r="K2" s="10" t="s">
        <v>52</v>
      </c>
    </row>
    <row r="3" spans="1:11" x14ac:dyDescent="0.2">
      <c r="A3" s="14">
        <f>IF(A2+1&gt;$B$1,"",A2+1)</f>
        <v>2</v>
      </c>
      <c r="B3" s="14" t="str">
        <f>Novice_SM!C7</f>
        <v>Simonetti Shawn Joseph Bu13</v>
      </c>
    </row>
    <row r="4" spans="1:11" x14ac:dyDescent="0.2">
      <c r="A4" s="14">
        <f>IF(A3+1&gt;$B$1,"",A3+1)</f>
        <v>3</v>
      </c>
      <c r="B4" s="14" t="str">
        <f>Novice_SM!C8</f>
        <v>Varughese Mathew Daniel Bu15</v>
      </c>
    </row>
    <row r="5" spans="1:11" x14ac:dyDescent="0.2">
      <c r="A5" s="14">
        <f>IF(A4+1&gt;$B$1,"",A4+1)</f>
        <v>4</v>
      </c>
      <c r="B5" s="14" t="str">
        <f>Novice_SM!C9</f>
        <v>Xu Zijia Asher</v>
      </c>
    </row>
    <row r="6" spans="1:11" x14ac:dyDescent="0.2">
      <c r="A6" s="14">
        <f>IF(A5+1&gt;$B$1,"",A5+1)</f>
        <v>5</v>
      </c>
      <c r="B6" s="14" t="str">
        <f>Novice_SM!C10</f>
        <v>Leong Jerrel</v>
      </c>
    </row>
    <row r="7" spans="1:11" x14ac:dyDescent="0.2">
      <c r="A7" s="14">
        <f t="shared" ref="A7:A12" si="0">IF(A6+1&gt;$B$1,"",A6+1)</f>
        <v>6</v>
      </c>
      <c r="B7" s="14" t="str">
        <f>Novice_SM!C11</f>
        <v>Koh G P Winston</v>
      </c>
    </row>
    <row r="8" spans="1:11" x14ac:dyDescent="0.2">
      <c r="A8" s="14">
        <f t="shared" si="0"/>
        <v>7</v>
      </c>
      <c r="B8" s="14" t="str">
        <f>Novice_SM!C12</f>
        <v>Guha Prodyut</v>
      </c>
    </row>
    <row r="9" spans="1:11" x14ac:dyDescent="0.2">
      <c r="A9" s="14">
        <f t="shared" si="0"/>
        <v>8</v>
      </c>
      <c r="B9" s="14" t="str">
        <f>Novice_SM!C13</f>
        <v>Chia Zhi Kai Aaron Bu11</v>
      </c>
    </row>
    <row r="10" spans="1:11" x14ac:dyDescent="0.2">
      <c r="A10" s="14">
        <f t="shared" si="0"/>
        <v>9</v>
      </c>
      <c r="B10" s="14" t="str">
        <f>Novice_SM!C14</f>
        <v>Sim Yan Xiang Ethan Bu8</v>
      </c>
    </row>
    <row r="11" spans="1:11" x14ac:dyDescent="0.2">
      <c r="A11" s="14">
        <f t="shared" si="0"/>
        <v>10</v>
      </c>
      <c r="B11" s="14" t="str">
        <f>Novice_SM!C15</f>
        <v>Wong Xin Li Bu9</v>
      </c>
    </row>
    <row r="12" spans="1:11" x14ac:dyDescent="0.2">
      <c r="A12" s="14" t="str">
        <f t="shared" si="0"/>
        <v/>
      </c>
      <c r="B12" s="14"/>
    </row>
    <row r="13" spans="1:11" x14ac:dyDescent="0.2">
      <c r="A13" s="14">
        <f>F2</f>
        <v>8</v>
      </c>
      <c r="B13" s="14">
        <f>F1</f>
        <v>11</v>
      </c>
    </row>
    <row r="14" spans="1:11" x14ac:dyDescent="0.2">
      <c r="A14" s="14">
        <v>1</v>
      </c>
      <c r="B14" s="14" t="s">
        <v>78</v>
      </c>
    </row>
    <row r="15" spans="1:11" x14ac:dyDescent="0.2">
      <c r="A15" s="14">
        <f>IF(A14+1&gt;$B$13,"",A14+1)</f>
        <v>2</v>
      </c>
      <c r="B15" s="14" t="s">
        <v>77</v>
      </c>
    </row>
    <row r="16" spans="1:11" x14ac:dyDescent="0.2">
      <c r="A16" s="14">
        <f t="shared" ref="A16:A25" si="1">IF(A15+1&gt;$B$13,"",A15+1)</f>
        <v>3</v>
      </c>
      <c r="B16" s="14" t="s">
        <v>80</v>
      </c>
    </row>
    <row r="17" spans="1:2" x14ac:dyDescent="0.2">
      <c r="A17" s="14">
        <f t="shared" si="1"/>
        <v>4</v>
      </c>
      <c r="B17" s="14" t="s">
        <v>270</v>
      </c>
    </row>
    <row r="18" spans="1:2" x14ac:dyDescent="0.2">
      <c r="A18" s="14">
        <f t="shared" si="1"/>
        <v>5</v>
      </c>
      <c r="B18" s="14" t="s">
        <v>268</v>
      </c>
    </row>
    <row r="19" spans="1:2" x14ac:dyDescent="0.2">
      <c r="A19" s="14">
        <f t="shared" si="1"/>
        <v>6</v>
      </c>
      <c r="B19" s="14" t="s">
        <v>81</v>
      </c>
    </row>
    <row r="20" spans="1:2" x14ac:dyDescent="0.2">
      <c r="A20" s="14">
        <f t="shared" si="1"/>
        <v>7</v>
      </c>
      <c r="B20" s="14" t="s">
        <v>274</v>
      </c>
    </row>
    <row r="21" spans="1:2" x14ac:dyDescent="0.2">
      <c r="A21" s="14">
        <f t="shared" si="1"/>
        <v>8</v>
      </c>
      <c r="B21" s="14" t="s">
        <v>293</v>
      </c>
    </row>
    <row r="22" spans="1:2" x14ac:dyDescent="0.2">
      <c r="A22" s="14">
        <f t="shared" si="1"/>
        <v>9</v>
      </c>
      <c r="B22" s="14" t="s">
        <v>255</v>
      </c>
    </row>
    <row r="23" spans="1:2" x14ac:dyDescent="0.2">
      <c r="A23" s="14">
        <f t="shared" si="1"/>
        <v>10</v>
      </c>
      <c r="B23" s="14" t="s">
        <v>263</v>
      </c>
    </row>
    <row r="24" spans="1:2" x14ac:dyDescent="0.2">
      <c r="A24" s="14">
        <f t="shared" si="1"/>
        <v>11</v>
      </c>
      <c r="B24" s="14" t="s">
        <v>272</v>
      </c>
    </row>
    <row r="25" spans="1:2" x14ac:dyDescent="0.2">
      <c r="A25" s="14" t="str">
        <f t="shared" si="1"/>
        <v/>
      </c>
      <c r="B25" s="14"/>
    </row>
    <row r="26" spans="1:2" x14ac:dyDescent="0.2">
      <c r="A26" s="14">
        <f>G2</f>
        <v>10</v>
      </c>
      <c r="B26" s="14">
        <f>G1</f>
        <v>4</v>
      </c>
    </row>
    <row r="27" spans="1:2" ht="15.75" x14ac:dyDescent="0.2">
      <c r="A27" s="14">
        <v>1</v>
      </c>
      <c r="B27" s="9" t="s">
        <v>264</v>
      </c>
    </row>
    <row r="28" spans="1:2" ht="15.75" x14ac:dyDescent="0.2">
      <c r="A28" s="14">
        <f>IF(A27+1&gt;$B$26,"",A27+1)</f>
        <v>2</v>
      </c>
      <c r="B28" s="9" t="s">
        <v>260</v>
      </c>
    </row>
    <row r="29" spans="1:2" ht="15.75" x14ac:dyDescent="0.2">
      <c r="A29" s="14">
        <f t="shared" ref="A29:A31" si="2">IF(A28+1&gt;$B$26,"",A28+1)</f>
        <v>3</v>
      </c>
      <c r="B29" s="9" t="s">
        <v>262</v>
      </c>
    </row>
    <row r="30" spans="1:2" ht="15.75" x14ac:dyDescent="0.2">
      <c r="A30" s="14">
        <f t="shared" si="2"/>
        <v>4</v>
      </c>
      <c r="B30" s="9" t="s">
        <v>269</v>
      </c>
    </row>
    <row r="31" spans="1:2" x14ac:dyDescent="0.2">
      <c r="A31" s="14" t="str">
        <f t="shared" si="2"/>
        <v/>
      </c>
      <c r="B31" s="14"/>
    </row>
    <row r="32" spans="1:2" x14ac:dyDescent="0.2">
      <c r="A32" s="14">
        <f>H2</f>
        <v>12</v>
      </c>
      <c r="B32" s="14">
        <f>H1</f>
        <v>6</v>
      </c>
    </row>
    <row r="33" spans="1:2" ht="15.75" x14ac:dyDescent="0.2">
      <c r="A33" s="14">
        <v>1</v>
      </c>
      <c r="B33" s="9" t="s">
        <v>285</v>
      </c>
    </row>
    <row r="34" spans="1:2" ht="15.75" x14ac:dyDescent="0.2">
      <c r="A34" s="14">
        <f>IF(A33+1&gt;$B$32,"",A33+1)</f>
        <v>2</v>
      </c>
      <c r="B34" s="9" t="s">
        <v>284</v>
      </c>
    </row>
    <row r="35" spans="1:2" ht="15.75" x14ac:dyDescent="0.2">
      <c r="A35" s="14">
        <f t="shared" ref="A35:A39" si="3">IF(A34+1&gt;$B$32,"",A34+1)</f>
        <v>3</v>
      </c>
      <c r="B35" s="9" t="s">
        <v>295</v>
      </c>
    </row>
    <row r="36" spans="1:2" ht="15.75" x14ac:dyDescent="0.2">
      <c r="A36" s="14">
        <f t="shared" si="3"/>
        <v>4</v>
      </c>
      <c r="B36" s="9" t="s">
        <v>282</v>
      </c>
    </row>
    <row r="37" spans="1:2" ht="15.75" x14ac:dyDescent="0.2">
      <c r="A37" s="14">
        <f t="shared" si="3"/>
        <v>5</v>
      </c>
      <c r="B37" s="9" t="s">
        <v>273</v>
      </c>
    </row>
    <row r="38" spans="1:2" ht="15.75" x14ac:dyDescent="0.2">
      <c r="A38" s="14">
        <f t="shared" si="3"/>
        <v>6</v>
      </c>
      <c r="B38" s="9" t="s">
        <v>82</v>
      </c>
    </row>
    <row r="39" spans="1:2" x14ac:dyDescent="0.2">
      <c r="A39" s="14" t="str">
        <f t="shared" si="3"/>
        <v/>
      </c>
      <c r="B39" s="14"/>
    </row>
    <row r="40" spans="1:2" x14ac:dyDescent="0.2">
      <c r="A40" s="14">
        <f>I2</f>
        <v>14</v>
      </c>
      <c r="B40" s="14">
        <f>I1</f>
        <v>3</v>
      </c>
    </row>
    <row r="41" spans="1:2" ht="15.75" x14ac:dyDescent="0.2">
      <c r="A41" s="14">
        <v>1</v>
      </c>
      <c r="B41" s="9" t="s">
        <v>275</v>
      </c>
    </row>
    <row r="42" spans="1:2" ht="15.75" x14ac:dyDescent="0.2">
      <c r="A42" s="14">
        <f>IF(A41+1&gt;$B$40,"",A41+1)</f>
        <v>2</v>
      </c>
      <c r="B42" s="9" t="s">
        <v>285</v>
      </c>
    </row>
    <row r="43" spans="1:2" ht="15.75" x14ac:dyDescent="0.2">
      <c r="A43" s="14">
        <f t="shared" ref="A43:A44" si="4">IF(A42+1&gt;$B$40,"",A42+1)</f>
        <v>3</v>
      </c>
      <c r="B43" s="9" t="s">
        <v>281</v>
      </c>
    </row>
    <row r="44" spans="1:2" x14ac:dyDescent="0.2">
      <c r="A44" s="14" t="str">
        <f t="shared" si="4"/>
        <v/>
      </c>
      <c r="B44" s="14"/>
    </row>
    <row r="45" spans="1:2" x14ac:dyDescent="0.2">
      <c r="A45" s="14">
        <f>J2</f>
        <v>16</v>
      </c>
      <c r="B45" s="14">
        <f>J1</f>
        <v>1</v>
      </c>
    </row>
    <row r="46" spans="1:2" ht="15.75" x14ac:dyDescent="0.2">
      <c r="A46" s="14">
        <v>1</v>
      </c>
      <c r="B46" s="9" t="s">
        <v>275</v>
      </c>
    </row>
    <row r="47" spans="1:2" x14ac:dyDescent="0.2">
      <c r="A47" s="14"/>
      <c r="B47" s="14"/>
    </row>
    <row r="48" spans="1:2" x14ac:dyDescent="0.2">
      <c r="A48" s="14" t="str">
        <f>K2</f>
        <v>G</v>
      </c>
      <c r="B48" s="14">
        <f>K1</f>
        <v>4</v>
      </c>
    </row>
    <row r="49" spans="1:2" ht="15.75" x14ac:dyDescent="0.2">
      <c r="A49" s="14">
        <v>1</v>
      </c>
      <c r="B49" s="9" t="s">
        <v>259</v>
      </c>
    </row>
    <row r="50" spans="1:2" ht="15.75" x14ac:dyDescent="0.2">
      <c r="A50" s="14">
        <f>IF(A49+1&gt;$B$48,"",A49+1)</f>
        <v>2</v>
      </c>
      <c r="B50" s="9" t="s">
        <v>262</v>
      </c>
    </row>
    <row r="51" spans="1:2" ht="15.75" x14ac:dyDescent="0.2">
      <c r="A51" s="14">
        <f t="shared" ref="A51:A52" si="5">IF(A50+1&gt;$B$48,"",A50+1)</f>
        <v>3</v>
      </c>
      <c r="B51" s="9" t="s">
        <v>277</v>
      </c>
    </row>
    <row r="52" spans="1:2" ht="15.75" x14ac:dyDescent="0.2">
      <c r="A52" s="14">
        <f t="shared" si="5"/>
        <v>4</v>
      </c>
      <c r="B52" s="9" t="s">
        <v>265</v>
      </c>
    </row>
  </sheetData>
  <pageMargins left="0.7" right="0.7" top="0.75" bottom="0.75" header="0.3" footer="0.3"/>
  <pageSetup scale="7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2"/>
  <sheetViews>
    <sheetView workbookViewId="0">
      <selection activeCell="B16" sqref="B16"/>
    </sheetView>
  </sheetViews>
  <sheetFormatPr defaultRowHeight="12.75" x14ac:dyDescent="0.2"/>
  <cols>
    <col min="1" max="1" width="42.5703125" bestFit="1" customWidth="1"/>
  </cols>
  <sheetData>
    <row r="1" spans="1:2" x14ac:dyDescent="0.2">
      <c r="A1" t="s">
        <v>2</v>
      </c>
      <c r="B1" t="s">
        <v>53</v>
      </c>
    </row>
    <row r="2" spans="1:2" ht="15.75" x14ac:dyDescent="0.2">
      <c r="A2" s="9" t="s">
        <v>250</v>
      </c>
      <c r="B2" s="17" t="s">
        <v>63</v>
      </c>
    </row>
    <row r="3" spans="1:2" ht="15.75" x14ac:dyDescent="0.2">
      <c r="A3" s="9" t="s">
        <v>251</v>
      </c>
      <c r="B3" s="17" t="s">
        <v>63</v>
      </c>
    </row>
    <row r="4" spans="1:2" ht="15.75" x14ac:dyDescent="0.2">
      <c r="A4" s="9" t="s">
        <v>252</v>
      </c>
      <c r="B4" s="17" t="s">
        <v>63</v>
      </c>
    </row>
    <row r="5" spans="1:2" ht="15.75" x14ac:dyDescent="0.2">
      <c r="A5" s="9" t="s">
        <v>253</v>
      </c>
      <c r="B5" s="17" t="s">
        <v>63</v>
      </c>
    </row>
    <row r="6" spans="1:2" ht="15.75" x14ac:dyDescent="0.2">
      <c r="A6" s="9" t="s">
        <v>254</v>
      </c>
      <c r="B6" s="17" t="s">
        <v>63</v>
      </c>
    </row>
    <row r="7" spans="1:2" ht="15.75" x14ac:dyDescent="0.2">
      <c r="A7" s="9" t="s">
        <v>256</v>
      </c>
      <c r="B7" s="17" t="s">
        <v>63</v>
      </c>
    </row>
    <row r="8" spans="1:2" ht="15.75" x14ac:dyDescent="0.2">
      <c r="A8" s="9" t="s">
        <v>257</v>
      </c>
      <c r="B8" s="17" t="s">
        <v>63</v>
      </c>
    </row>
    <row r="9" spans="1:2" ht="15.75" x14ac:dyDescent="0.2">
      <c r="A9" s="15" t="s">
        <v>259</v>
      </c>
      <c r="B9" s="17" t="s">
        <v>52</v>
      </c>
    </row>
    <row r="10" spans="1:2" ht="15.75" x14ac:dyDescent="0.2">
      <c r="A10" s="9" t="s">
        <v>267</v>
      </c>
      <c r="B10" s="17" t="s">
        <v>63</v>
      </c>
    </row>
    <row r="11" spans="1:2" ht="15.75" x14ac:dyDescent="0.2">
      <c r="A11" s="9" t="s">
        <v>271</v>
      </c>
      <c r="B11" s="17" t="s">
        <v>63</v>
      </c>
    </row>
    <row r="12" spans="1:2" ht="15.75" x14ac:dyDescent="0.2">
      <c r="A12" s="9" t="s">
        <v>276</v>
      </c>
      <c r="B12" s="17" t="s">
        <v>63</v>
      </c>
    </row>
    <row r="13" spans="1:2" ht="15.75" x14ac:dyDescent="0.2">
      <c r="A13" s="9" t="s">
        <v>280</v>
      </c>
      <c r="B13" s="17" t="s">
        <v>63</v>
      </c>
    </row>
    <row r="14" spans="1:2" ht="15.75" x14ac:dyDescent="0.2">
      <c r="A14" s="9" t="s">
        <v>283</v>
      </c>
      <c r="B14" s="17" t="s">
        <v>63</v>
      </c>
    </row>
    <row r="15" spans="1:2" ht="15.75" x14ac:dyDescent="0.2">
      <c r="A15" s="9" t="s">
        <v>289</v>
      </c>
      <c r="B15" s="17" t="s">
        <v>63</v>
      </c>
    </row>
    <row r="16" spans="1:2" ht="15.75" x14ac:dyDescent="0.2">
      <c r="A16" s="9" t="s">
        <v>13</v>
      </c>
      <c r="B16" s="17" t="s">
        <v>63</v>
      </c>
    </row>
    <row r="17" spans="1:2" ht="15.75" x14ac:dyDescent="0.2">
      <c r="A17" s="9" t="s">
        <v>300</v>
      </c>
      <c r="B17" s="17" t="s">
        <v>63</v>
      </c>
    </row>
    <row r="18" spans="1:2" ht="15.75" x14ac:dyDescent="0.2">
      <c r="A18" s="9" t="s">
        <v>302</v>
      </c>
      <c r="B18" s="17" t="s">
        <v>52</v>
      </c>
    </row>
    <row r="19" spans="1:2" ht="15.75" x14ac:dyDescent="0.2">
      <c r="A19" s="9" t="s">
        <v>303</v>
      </c>
      <c r="B19" s="17" t="s">
        <v>63</v>
      </c>
    </row>
    <row r="20" spans="1:2" ht="15.75" x14ac:dyDescent="0.2">
      <c r="A20" s="16"/>
      <c r="B20" s="17"/>
    </row>
    <row r="21" spans="1:2" ht="15.75" x14ac:dyDescent="0.2">
      <c r="A21" s="16"/>
      <c r="B21" s="17"/>
    </row>
    <row r="22" spans="1:2" ht="15.75" x14ac:dyDescent="0.2">
      <c r="A22" s="16"/>
      <c r="B22" s="17"/>
    </row>
    <row r="23" spans="1:2" ht="15.75" x14ac:dyDescent="0.2">
      <c r="A23" s="16"/>
      <c r="B23" s="17"/>
    </row>
    <row r="24" spans="1:2" ht="15.75" x14ac:dyDescent="0.2">
      <c r="A24" s="16"/>
      <c r="B24" s="17"/>
    </row>
    <row r="25" spans="1:2" ht="15.75" x14ac:dyDescent="0.2">
      <c r="A25" s="16"/>
      <c r="B25" s="17"/>
    </row>
    <row r="26" spans="1:2" ht="15.75" x14ac:dyDescent="0.2">
      <c r="A26" s="16"/>
      <c r="B26" s="17"/>
    </row>
    <row r="27" spans="1:2" ht="15.75" x14ac:dyDescent="0.2">
      <c r="A27" s="16"/>
      <c r="B27" s="17"/>
    </row>
    <row r="28" spans="1:2" ht="15.75" x14ac:dyDescent="0.2">
      <c r="A28" s="16"/>
      <c r="B28" s="17"/>
    </row>
    <row r="29" spans="1:2" ht="15.75" x14ac:dyDescent="0.2">
      <c r="A29" s="16"/>
      <c r="B29" s="17"/>
    </row>
    <row r="30" spans="1:2" ht="15.75" x14ac:dyDescent="0.2">
      <c r="A30" s="16"/>
      <c r="B30" s="17"/>
    </row>
    <row r="31" spans="1:2" ht="15.75" x14ac:dyDescent="0.2">
      <c r="A31" s="16"/>
      <c r="B31" s="17"/>
    </row>
    <row r="32" spans="1:2" ht="15.75" x14ac:dyDescent="0.2">
      <c r="A32" s="16"/>
      <c r="B32" s="17"/>
    </row>
    <row r="33" spans="1:2" ht="15.75" x14ac:dyDescent="0.2">
      <c r="A33" s="16"/>
      <c r="B33" s="17"/>
    </row>
    <row r="34" spans="1:2" ht="15.75" x14ac:dyDescent="0.2">
      <c r="A34" s="16"/>
      <c r="B34" s="17"/>
    </row>
    <row r="35" spans="1:2" ht="15.75" x14ac:dyDescent="0.2">
      <c r="A35" s="16"/>
      <c r="B35" s="17"/>
    </row>
    <row r="36" spans="1:2" ht="15.75" x14ac:dyDescent="0.2">
      <c r="A36" s="16"/>
      <c r="B36" s="17"/>
    </row>
    <row r="37" spans="1:2" ht="15.75" x14ac:dyDescent="0.2">
      <c r="A37" s="16"/>
      <c r="B37" s="17"/>
    </row>
    <row r="38" spans="1:2" ht="15.75" x14ac:dyDescent="0.2">
      <c r="A38" s="16"/>
      <c r="B38" s="17"/>
    </row>
    <row r="39" spans="1:2" ht="15.75" x14ac:dyDescent="0.2">
      <c r="A39" s="16"/>
      <c r="B39" s="17"/>
    </row>
    <row r="40" spans="1:2" ht="15.75" x14ac:dyDescent="0.2">
      <c r="A40" s="16"/>
      <c r="B40" s="17"/>
    </row>
    <row r="41" spans="1:2" ht="15.75" x14ac:dyDescent="0.2">
      <c r="A41" s="16"/>
      <c r="B41" s="17"/>
    </row>
    <row r="42" spans="1:2" ht="15.75" x14ac:dyDescent="0.2">
      <c r="A42" s="16"/>
      <c r="B42" s="17"/>
    </row>
    <row r="43" spans="1:2" ht="15.75" x14ac:dyDescent="0.2">
      <c r="A43" s="16"/>
      <c r="B43" s="17"/>
    </row>
    <row r="44" spans="1:2" ht="15.75" x14ac:dyDescent="0.2">
      <c r="A44" s="16"/>
      <c r="B44" s="17"/>
    </row>
    <row r="45" spans="1:2" ht="15.75" x14ac:dyDescent="0.2">
      <c r="A45" s="16"/>
      <c r="B45" s="17"/>
    </row>
    <row r="46" spans="1:2" ht="15.75" x14ac:dyDescent="0.2">
      <c r="A46" s="16"/>
      <c r="B46" s="17"/>
    </row>
    <row r="47" spans="1:2" ht="15.75" x14ac:dyDescent="0.2">
      <c r="A47" s="16"/>
      <c r="B47" s="17"/>
    </row>
    <row r="48" spans="1:2" ht="15.75" x14ac:dyDescent="0.2">
      <c r="A48" s="16"/>
      <c r="B48" s="17"/>
    </row>
    <row r="49" spans="1:2" ht="15.75" x14ac:dyDescent="0.2">
      <c r="A49" s="16"/>
      <c r="B49" s="17"/>
    </row>
    <row r="50" spans="1:2" ht="15.75" x14ac:dyDescent="0.2">
      <c r="A50" s="16"/>
      <c r="B50" s="17"/>
    </row>
    <row r="51" spans="1:2" ht="15.75" x14ac:dyDescent="0.2">
      <c r="A51" s="16"/>
      <c r="B51" s="17"/>
    </row>
    <row r="52" spans="1:2" ht="15.75" x14ac:dyDescent="0.2">
      <c r="A52" s="16"/>
      <c r="B52" s="17"/>
    </row>
    <row r="53" spans="1:2" ht="15.75" x14ac:dyDescent="0.2">
      <c r="A53" s="16"/>
      <c r="B53" s="17"/>
    </row>
    <row r="54" spans="1:2" ht="15.75" x14ac:dyDescent="0.2">
      <c r="A54" s="16"/>
      <c r="B54" s="17"/>
    </row>
    <row r="55" spans="1:2" ht="15.75" x14ac:dyDescent="0.2">
      <c r="A55" s="16"/>
      <c r="B55" s="17"/>
    </row>
    <row r="56" spans="1:2" ht="15.75" x14ac:dyDescent="0.2">
      <c r="A56" s="16"/>
      <c r="B56" s="17"/>
    </row>
    <row r="57" spans="1:2" ht="15.75" x14ac:dyDescent="0.2">
      <c r="A57" s="16"/>
      <c r="B57" s="17"/>
    </row>
    <row r="58" spans="1:2" ht="15.75" x14ac:dyDescent="0.2">
      <c r="A58" s="16"/>
      <c r="B58" s="17"/>
    </row>
    <row r="59" spans="1:2" ht="15.75" x14ac:dyDescent="0.2">
      <c r="A59" s="16"/>
      <c r="B59" s="17"/>
    </row>
    <row r="60" spans="1:2" x14ac:dyDescent="0.2">
      <c r="A60" s="18"/>
      <c r="B60" s="18"/>
    </row>
    <row r="61" spans="1:2" x14ac:dyDescent="0.2">
      <c r="A61" s="18"/>
      <c r="B61" s="18"/>
    </row>
    <row r="62" spans="1:2" x14ac:dyDescent="0.2">
      <c r="A62" s="18"/>
      <c r="B62" s="18"/>
    </row>
    <row r="63" spans="1:2" x14ac:dyDescent="0.2">
      <c r="A63" s="18"/>
      <c r="B63" s="18"/>
    </row>
    <row r="64" spans="1:2" x14ac:dyDescent="0.2">
      <c r="A64" s="18"/>
      <c r="B64" s="18"/>
    </row>
    <row r="65" spans="1:2" x14ac:dyDescent="0.2">
      <c r="A65" s="18"/>
      <c r="B65" s="18"/>
    </row>
    <row r="66" spans="1:2" x14ac:dyDescent="0.2">
      <c r="A66" s="18"/>
      <c r="B66" s="18"/>
    </row>
    <row r="67" spans="1:2" x14ac:dyDescent="0.2">
      <c r="A67" s="18"/>
      <c r="B67" s="18"/>
    </row>
    <row r="68" spans="1:2" x14ac:dyDescent="0.2">
      <c r="A68" s="18"/>
      <c r="B68" s="18"/>
    </row>
    <row r="69" spans="1:2" x14ac:dyDescent="0.2">
      <c r="A69" s="18"/>
      <c r="B69" s="18"/>
    </row>
    <row r="70" spans="1:2" x14ac:dyDescent="0.2">
      <c r="A70" s="18"/>
      <c r="B70" s="18"/>
    </row>
    <row r="71" spans="1:2" x14ac:dyDescent="0.2">
      <c r="A71" s="18"/>
      <c r="B71" s="18"/>
    </row>
    <row r="72" spans="1:2" x14ac:dyDescent="0.2">
      <c r="A72" s="18"/>
      <c r="B72" s="18"/>
    </row>
    <row r="73" spans="1:2" x14ac:dyDescent="0.2">
      <c r="A73" s="18"/>
      <c r="B73" s="18"/>
    </row>
    <row r="74" spans="1:2" x14ac:dyDescent="0.2">
      <c r="A74" s="18"/>
      <c r="B74" s="18"/>
    </row>
    <row r="75" spans="1:2" x14ac:dyDescent="0.2">
      <c r="A75" s="18"/>
      <c r="B75" s="18"/>
    </row>
    <row r="76" spans="1:2" x14ac:dyDescent="0.2">
      <c r="A76" s="18"/>
      <c r="B76" s="18"/>
    </row>
    <row r="77" spans="1:2" x14ac:dyDescent="0.2">
      <c r="A77" s="18"/>
      <c r="B77" s="18"/>
    </row>
    <row r="78" spans="1:2" x14ac:dyDescent="0.2">
      <c r="A78" s="18"/>
      <c r="B78" s="18"/>
    </row>
    <row r="79" spans="1:2" x14ac:dyDescent="0.2">
      <c r="A79" s="18"/>
      <c r="B79" s="18"/>
    </row>
    <row r="80" spans="1:2" x14ac:dyDescent="0.2">
      <c r="A80" s="18"/>
      <c r="B80" s="18"/>
    </row>
    <row r="81" spans="1:2" x14ac:dyDescent="0.2">
      <c r="A81" s="18"/>
      <c r="B81" s="18"/>
    </row>
    <row r="82" spans="1:2" x14ac:dyDescent="0.2">
      <c r="A82" s="18"/>
      <c r="B82" s="18"/>
    </row>
    <row r="83" spans="1:2" x14ac:dyDescent="0.2">
      <c r="A83" s="18"/>
      <c r="B83" s="18"/>
    </row>
    <row r="84" spans="1:2" x14ac:dyDescent="0.2">
      <c r="A84" s="18"/>
      <c r="B84" s="18"/>
    </row>
    <row r="85" spans="1:2" x14ac:dyDescent="0.2">
      <c r="A85" s="18"/>
      <c r="B85" s="18"/>
    </row>
    <row r="86" spans="1:2" x14ac:dyDescent="0.2">
      <c r="A86" s="18"/>
      <c r="B86" s="18"/>
    </row>
    <row r="87" spans="1:2" x14ac:dyDescent="0.2">
      <c r="A87" s="18"/>
      <c r="B87" s="18"/>
    </row>
    <row r="88" spans="1:2" x14ac:dyDescent="0.2">
      <c r="A88" s="18"/>
      <c r="B88" s="18"/>
    </row>
    <row r="89" spans="1:2" x14ac:dyDescent="0.2">
      <c r="A89" s="18"/>
      <c r="B89" s="18"/>
    </row>
    <row r="90" spans="1:2" x14ac:dyDescent="0.2">
      <c r="A90" s="18"/>
      <c r="B90" s="18"/>
    </row>
    <row r="91" spans="1:2" x14ac:dyDescent="0.2">
      <c r="A91" s="18"/>
      <c r="B91" s="18"/>
    </row>
    <row r="92" spans="1:2" x14ac:dyDescent="0.2">
      <c r="A92" s="18"/>
      <c r="B92" s="18"/>
    </row>
    <row r="93" spans="1:2" x14ac:dyDescent="0.2">
      <c r="A93" s="18"/>
      <c r="B93" s="18"/>
    </row>
    <row r="94" spans="1:2" x14ac:dyDescent="0.2">
      <c r="A94" s="18"/>
      <c r="B94" s="18"/>
    </row>
    <row r="95" spans="1:2" x14ac:dyDescent="0.2">
      <c r="A95" s="18"/>
      <c r="B95" s="18"/>
    </row>
    <row r="96" spans="1:2" x14ac:dyDescent="0.2">
      <c r="A96" s="18"/>
      <c r="B96" s="18"/>
    </row>
    <row r="97" spans="1:2" x14ac:dyDescent="0.2">
      <c r="A97" s="18"/>
      <c r="B97" s="18"/>
    </row>
    <row r="98" spans="1:2" x14ac:dyDescent="0.2">
      <c r="A98" s="18"/>
      <c r="B98" s="18"/>
    </row>
    <row r="99" spans="1:2" x14ac:dyDescent="0.2">
      <c r="A99" s="18"/>
      <c r="B99" s="18"/>
    </row>
    <row r="100" spans="1:2" x14ac:dyDescent="0.2">
      <c r="A100" s="18"/>
      <c r="B100" s="18"/>
    </row>
    <row r="101" spans="1:2" x14ac:dyDescent="0.2">
      <c r="A101" s="18"/>
      <c r="B101" s="18"/>
    </row>
    <row r="102" spans="1:2" x14ac:dyDescent="0.2">
      <c r="A102" s="18"/>
      <c r="B102" s="18"/>
    </row>
    <row r="103" spans="1:2" x14ac:dyDescent="0.2">
      <c r="A103" s="18"/>
      <c r="B103" s="18"/>
    </row>
    <row r="104" spans="1:2" x14ac:dyDescent="0.2">
      <c r="A104" s="18"/>
      <c r="B104" s="18"/>
    </row>
    <row r="105" spans="1:2" x14ac:dyDescent="0.2">
      <c r="A105" s="18"/>
      <c r="B105" s="18"/>
    </row>
    <row r="106" spans="1:2" x14ac:dyDescent="0.2">
      <c r="A106" s="18"/>
      <c r="B106" s="18"/>
    </row>
    <row r="107" spans="1:2" x14ac:dyDescent="0.2">
      <c r="A107" s="18"/>
      <c r="B107" s="18"/>
    </row>
    <row r="108" spans="1:2" x14ac:dyDescent="0.2">
      <c r="A108" s="18"/>
      <c r="B108" s="18"/>
    </row>
    <row r="109" spans="1:2" x14ac:dyDescent="0.2">
      <c r="A109" s="18"/>
      <c r="B109" s="18"/>
    </row>
    <row r="110" spans="1:2" x14ac:dyDescent="0.2">
      <c r="A110" s="18"/>
      <c r="B110" s="18"/>
    </row>
    <row r="111" spans="1:2" x14ac:dyDescent="0.2">
      <c r="A111" s="18"/>
      <c r="B111" s="18"/>
    </row>
    <row r="112" spans="1:2" x14ac:dyDescent="0.2">
      <c r="A112" s="18"/>
      <c r="B112" s="18"/>
    </row>
    <row r="113" spans="1:2" x14ac:dyDescent="0.2">
      <c r="A113" s="18"/>
      <c r="B113" s="18"/>
    </row>
    <row r="114" spans="1:2" x14ac:dyDescent="0.2">
      <c r="A114" s="18"/>
      <c r="B114" s="18"/>
    </row>
    <row r="115" spans="1:2" x14ac:dyDescent="0.2">
      <c r="A115" s="18"/>
      <c r="B115" s="18"/>
    </row>
    <row r="116" spans="1:2" x14ac:dyDescent="0.2">
      <c r="A116" s="18"/>
      <c r="B116" s="18"/>
    </row>
    <row r="117" spans="1:2" x14ac:dyDescent="0.2">
      <c r="A117" s="18"/>
      <c r="B117" s="18"/>
    </row>
    <row r="118" spans="1:2" x14ac:dyDescent="0.2">
      <c r="A118" s="18"/>
      <c r="B118" s="18"/>
    </row>
    <row r="119" spans="1:2" x14ac:dyDescent="0.2">
      <c r="A119" s="18"/>
      <c r="B119" s="18"/>
    </row>
    <row r="120" spans="1:2" x14ac:dyDescent="0.2">
      <c r="A120" s="18"/>
      <c r="B120" s="18"/>
    </row>
    <row r="121" spans="1:2" x14ac:dyDescent="0.2">
      <c r="A121" s="18"/>
      <c r="B121" s="18"/>
    </row>
    <row r="122" spans="1:2" x14ac:dyDescent="0.2">
      <c r="A122" s="18"/>
      <c r="B122" s="18"/>
    </row>
    <row r="123" spans="1:2" x14ac:dyDescent="0.2">
      <c r="A123" s="18"/>
      <c r="B123" s="18"/>
    </row>
    <row r="124" spans="1:2" x14ac:dyDescent="0.2">
      <c r="A124" s="18"/>
      <c r="B124" s="18"/>
    </row>
    <row r="125" spans="1:2" x14ac:dyDescent="0.2">
      <c r="A125" s="18"/>
      <c r="B125" s="18"/>
    </row>
    <row r="126" spans="1:2" x14ac:dyDescent="0.2">
      <c r="A126" s="18"/>
      <c r="B126" s="18"/>
    </row>
    <row r="127" spans="1:2" x14ac:dyDescent="0.2">
      <c r="A127" s="18"/>
      <c r="B127" s="18"/>
    </row>
    <row r="128" spans="1:2" x14ac:dyDescent="0.2">
      <c r="A128" s="18"/>
      <c r="B128" s="18"/>
    </row>
    <row r="129" spans="1:2" x14ac:dyDescent="0.2">
      <c r="A129" s="18"/>
      <c r="B129" s="18"/>
    </row>
    <row r="130" spans="1:2" x14ac:dyDescent="0.2">
      <c r="A130" s="18"/>
      <c r="B130" s="18"/>
    </row>
    <row r="131" spans="1:2" x14ac:dyDescent="0.2">
      <c r="A131" s="18"/>
      <c r="B131" s="18"/>
    </row>
    <row r="132" spans="1:2" x14ac:dyDescent="0.2">
      <c r="A132" s="18"/>
      <c r="B132" s="18"/>
    </row>
    <row r="133" spans="1:2" x14ac:dyDescent="0.2">
      <c r="A133" s="18"/>
      <c r="B133" s="18"/>
    </row>
    <row r="134" spans="1:2" x14ac:dyDescent="0.2">
      <c r="A134" s="18"/>
      <c r="B134" s="18"/>
    </row>
    <row r="135" spans="1:2" x14ac:dyDescent="0.2">
      <c r="A135" s="18"/>
      <c r="B135" s="18"/>
    </row>
    <row r="136" spans="1:2" x14ac:dyDescent="0.2">
      <c r="A136" s="18"/>
      <c r="B136" s="18"/>
    </row>
    <row r="137" spans="1:2" x14ac:dyDescent="0.2">
      <c r="A137" s="18"/>
      <c r="B137" s="18"/>
    </row>
    <row r="138" spans="1:2" x14ac:dyDescent="0.2">
      <c r="A138" s="18"/>
      <c r="B138" s="18"/>
    </row>
    <row r="139" spans="1:2" x14ac:dyDescent="0.2">
      <c r="A139" s="18"/>
      <c r="B139" s="18"/>
    </row>
    <row r="140" spans="1:2" x14ac:dyDescent="0.2">
      <c r="A140" s="18"/>
      <c r="B140" s="18"/>
    </row>
    <row r="141" spans="1:2" x14ac:dyDescent="0.2">
      <c r="A141" s="18"/>
      <c r="B141" s="18"/>
    </row>
    <row r="142" spans="1:2" x14ac:dyDescent="0.2">
      <c r="A142" s="18"/>
      <c r="B142" s="18"/>
    </row>
    <row r="143" spans="1:2" x14ac:dyDescent="0.2">
      <c r="A143" s="18"/>
      <c r="B143" s="18"/>
    </row>
    <row r="144" spans="1:2" x14ac:dyDescent="0.2">
      <c r="A144" s="18"/>
      <c r="B144" s="18"/>
    </row>
    <row r="145" spans="1:2" x14ac:dyDescent="0.2">
      <c r="A145" s="18"/>
      <c r="B145" s="18"/>
    </row>
    <row r="146" spans="1:2" x14ac:dyDescent="0.2">
      <c r="A146" s="18"/>
      <c r="B146" s="18"/>
    </row>
    <row r="147" spans="1:2" x14ac:dyDescent="0.2">
      <c r="A147" s="18"/>
      <c r="B147" s="18"/>
    </row>
    <row r="148" spans="1:2" x14ac:dyDescent="0.2">
      <c r="A148" s="18"/>
      <c r="B148" s="18"/>
    </row>
    <row r="149" spans="1:2" x14ac:dyDescent="0.2">
      <c r="A149" s="18"/>
      <c r="B149" s="18"/>
    </row>
    <row r="150" spans="1:2" x14ac:dyDescent="0.2">
      <c r="A150" s="18"/>
      <c r="B150" s="18"/>
    </row>
    <row r="151" spans="1:2" x14ac:dyDescent="0.2">
      <c r="A151" s="18"/>
      <c r="B151" s="18"/>
    </row>
    <row r="152" spans="1:2" x14ac:dyDescent="0.2">
      <c r="A152" s="18"/>
      <c r="B152" s="18"/>
    </row>
    <row r="153" spans="1:2" x14ac:dyDescent="0.2">
      <c r="A153" s="18"/>
      <c r="B153" s="18"/>
    </row>
    <row r="154" spans="1:2" x14ac:dyDescent="0.2">
      <c r="A154" s="18"/>
      <c r="B154" s="18"/>
    </row>
    <row r="155" spans="1:2" x14ac:dyDescent="0.2">
      <c r="A155" s="18"/>
      <c r="B155" s="18"/>
    </row>
    <row r="156" spans="1:2" x14ac:dyDescent="0.2">
      <c r="A156" s="18"/>
      <c r="B156" s="18"/>
    </row>
    <row r="157" spans="1:2" x14ac:dyDescent="0.2">
      <c r="A157" s="18"/>
      <c r="B157" s="18"/>
    </row>
    <row r="158" spans="1:2" x14ac:dyDescent="0.2">
      <c r="A158" s="18"/>
      <c r="B158" s="18"/>
    </row>
    <row r="159" spans="1:2" x14ac:dyDescent="0.2">
      <c r="A159" s="18"/>
      <c r="B159" s="18"/>
    </row>
    <row r="160" spans="1:2" x14ac:dyDescent="0.2">
      <c r="A160" s="18"/>
      <c r="B160" s="18"/>
    </row>
    <row r="161" spans="1:2" x14ac:dyDescent="0.2">
      <c r="A161" s="18"/>
      <c r="B161" s="18"/>
    </row>
    <row r="162" spans="1:2" x14ac:dyDescent="0.2">
      <c r="A162" s="18"/>
      <c r="B162" s="18"/>
    </row>
    <row r="163" spans="1:2" x14ac:dyDescent="0.2">
      <c r="A163" s="18"/>
      <c r="B163" s="18"/>
    </row>
    <row r="164" spans="1:2" x14ac:dyDescent="0.2">
      <c r="A164" s="18"/>
      <c r="B164" s="18"/>
    </row>
    <row r="165" spans="1:2" x14ac:dyDescent="0.2">
      <c r="A165" s="18"/>
      <c r="B165" s="18"/>
    </row>
    <row r="166" spans="1:2" x14ac:dyDescent="0.2">
      <c r="A166" s="18"/>
      <c r="B166" s="18"/>
    </row>
    <row r="167" spans="1:2" x14ac:dyDescent="0.2">
      <c r="A167" s="18"/>
      <c r="B167" s="18"/>
    </row>
    <row r="168" spans="1:2" x14ac:dyDescent="0.2">
      <c r="A168" s="18"/>
      <c r="B168" s="18"/>
    </row>
    <row r="169" spans="1:2" x14ac:dyDescent="0.2">
      <c r="A169" s="18"/>
      <c r="B169" s="18"/>
    </row>
    <row r="170" spans="1:2" x14ac:dyDescent="0.2">
      <c r="A170" s="18"/>
      <c r="B170" s="18"/>
    </row>
    <row r="171" spans="1:2" x14ac:dyDescent="0.2">
      <c r="A171" s="18"/>
      <c r="B171" s="18"/>
    </row>
    <row r="172" spans="1:2" x14ac:dyDescent="0.2">
      <c r="A172" s="18"/>
      <c r="B172" s="18"/>
    </row>
    <row r="173" spans="1:2" x14ac:dyDescent="0.2">
      <c r="A173" s="18"/>
      <c r="B173" s="18"/>
    </row>
    <row r="174" spans="1:2" x14ac:dyDescent="0.2">
      <c r="A174" s="18"/>
      <c r="B174" s="18"/>
    </row>
    <row r="175" spans="1:2" x14ac:dyDescent="0.2">
      <c r="A175" s="18"/>
      <c r="B175" s="18"/>
    </row>
    <row r="176" spans="1:2" x14ac:dyDescent="0.2">
      <c r="A176" s="18"/>
      <c r="B176" s="18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  <row r="180" spans="1:2" x14ac:dyDescent="0.2">
      <c r="A180" s="18"/>
      <c r="B180" s="18"/>
    </row>
    <row r="181" spans="1:2" x14ac:dyDescent="0.2">
      <c r="A181" s="18"/>
      <c r="B181" s="18"/>
    </row>
    <row r="182" spans="1:2" x14ac:dyDescent="0.2">
      <c r="A182" s="18"/>
      <c r="B182" s="18"/>
    </row>
    <row r="183" spans="1:2" x14ac:dyDescent="0.2">
      <c r="A183" s="18"/>
      <c r="B183" s="18"/>
    </row>
    <row r="184" spans="1:2" x14ac:dyDescent="0.2">
      <c r="A184" s="18"/>
      <c r="B184" s="18"/>
    </row>
    <row r="185" spans="1:2" x14ac:dyDescent="0.2">
      <c r="A185" s="18"/>
      <c r="B185" s="18"/>
    </row>
    <row r="186" spans="1:2" x14ac:dyDescent="0.2">
      <c r="A186" s="18"/>
      <c r="B186" s="18"/>
    </row>
    <row r="187" spans="1:2" x14ac:dyDescent="0.2">
      <c r="A187" s="18"/>
      <c r="B187" s="18"/>
    </row>
    <row r="188" spans="1:2" x14ac:dyDescent="0.2">
      <c r="A188" s="18"/>
      <c r="B188" s="18"/>
    </row>
    <row r="189" spans="1:2" x14ac:dyDescent="0.2">
      <c r="A189" s="18"/>
      <c r="B189" s="18"/>
    </row>
    <row r="190" spans="1:2" x14ac:dyDescent="0.2">
      <c r="A190" s="18"/>
      <c r="B190" s="18"/>
    </row>
    <row r="191" spans="1:2" x14ac:dyDescent="0.2">
      <c r="A191" s="18"/>
      <c r="B191" s="18"/>
    </row>
    <row r="192" spans="1:2" x14ac:dyDescent="0.2">
      <c r="A192" s="18"/>
      <c r="B192" s="18"/>
    </row>
    <row r="193" spans="1:2" x14ac:dyDescent="0.2">
      <c r="A193" s="18"/>
      <c r="B193" s="18"/>
    </row>
    <row r="194" spans="1:2" x14ac:dyDescent="0.2">
      <c r="A194" s="18"/>
      <c r="B194" s="18"/>
    </row>
    <row r="195" spans="1:2" x14ac:dyDescent="0.2">
      <c r="A195" s="18"/>
      <c r="B195" s="18"/>
    </row>
    <row r="196" spans="1:2" x14ac:dyDescent="0.2">
      <c r="A196" s="18"/>
      <c r="B196" s="18"/>
    </row>
    <row r="197" spans="1:2" x14ac:dyDescent="0.2">
      <c r="A197" s="18"/>
      <c r="B197" s="18"/>
    </row>
    <row r="198" spans="1:2" x14ac:dyDescent="0.2">
      <c r="A198" s="18"/>
      <c r="B198" s="18"/>
    </row>
    <row r="199" spans="1:2" x14ac:dyDescent="0.2">
      <c r="A199" s="18"/>
      <c r="B199" s="18"/>
    </row>
    <row r="200" spans="1:2" x14ac:dyDescent="0.2">
      <c r="A200" s="18"/>
      <c r="B200" s="18"/>
    </row>
    <row r="201" spans="1:2" x14ac:dyDescent="0.2">
      <c r="A201" s="18"/>
      <c r="B201" s="18"/>
    </row>
    <row r="202" spans="1:2" x14ac:dyDescent="0.2">
      <c r="A202" s="18"/>
      <c r="B202" s="18"/>
    </row>
    <row r="203" spans="1:2" x14ac:dyDescent="0.2">
      <c r="A203" s="18"/>
      <c r="B203" s="18"/>
    </row>
    <row r="204" spans="1:2" x14ac:dyDescent="0.2">
      <c r="A204" s="18"/>
      <c r="B204" s="18"/>
    </row>
    <row r="205" spans="1:2" x14ac:dyDescent="0.2">
      <c r="A205" s="18"/>
      <c r="B205" s="18"/>
    </row>
    <row r="206" spans="1:2" x14ac:dyDescent="0.2">
      <c r="A206" s="18"/>
      <c r="B206" s="18"/>
    </row>
    <row r="207" spans="1:2" x14ac:dyDescent="0.2">
      <c r="A207" s="18"/>
      <c r="B207" s="18"/>
    </row>
    <row r="208" spans="1:2" x14ac:dyDescent="0.2">
      <c r="A208" s="18"/>
      <c r="B208" s="18"/>
    </row>
    <row r="209" spans="1:2" x14ac:dyDescent="0.2">
      <c r="A209" s="18"/>
      <c r="B209" s="18"/>
    </row>
    <row r="210" spans="1:2" x14ac:dyDescent="0.2">
      <c r="A210" s="18"/>
      <c r="B210" s="18"/>
    </row>
    <row r="211" spans="1:2" x14ac:dyDescent="0.2">
      <c r="A211" s="18"/>
      <c r="B211" s="18"/>
    </row>
    <row r="212" spans="1:2" x14ac:dyDescent="0.2">
      <c r="A212" s="18"/>
      <c r="B212" s="18"/>
    </row>
    <row r="213" spans="1:2" x14ac:dyDescent="0.2">
      <c r="A213" s="18"/>
      <c r="B213" s="18"/>
    </row>
    <row r="214" spans="1:2" x14ac:dyDescent="0.2">
      <c r="A214" s="18"/>
      <c r="B214" s="18"/>
    </row>
    <row r="215" spans="1:2" x14ac:dyDescent="0.2">
      <c r="A215" s="18"/>
      <c r="B215" s="18"/>
    </row>
    <row r="216" spans="1:2" x14ac:dyDescent="0.2">
      <c r="A216" s="18"/>
      <c r="B216" s="18"/>
    </row>
    <row r="217" spans="1:2" x14ac:dyDescent="0.2">
      <c r="A217" s="18"/>
      <c r="B217" s="18"/>
    </row>
    <row r="218" spans="1:2" x14ac:dyDescent="0.2">
      <c r="A218" s="18"/>
      <c r="B218" s="18"/>
    </row>
    <row r="219" spans="1:2" x14ac:dyDescent="0.2">
      <c r="A219" s="18"/>
      <c r="B219" s="18"/>
    </row>
    <row r="220" spans="1:2" x14ac:dyDescent="0.2">
      <c r="A220" s="18"/>
      <c r="B220" s="18"/>
    </row>
    <row r="221" spans="1:2" x14ac:dyDescent="0.2">
      <c r="A221" s="18"/>
      <c r="B221" s="18"/>
    </row>
    <row r="222" spans="1:2" x14ac:dyDescent="0.2">
      <c r="A222" s="18"/>
      <c r="B222" s="18"/>
    </row>
    <row r="223" spans="1:2" x14ac:dyDescent="0.2">
      <c r="A223" s="18"/>
      <c r="B223" s="18"/>
    </row>
    <row r="224" spans="1:2" x14ac:dyDescent="0.2">
      <c r="A224" s="18"/>
      <c r="B224" s="18"/>
    </row>
    <row r="225" spans="1:2" x14ac:dyDescent="0.2">
      <c r="A225" s="18"/>
      <c r="B225" s="18"/>
    </row>
    <row r="226" spans="1:2" x14ac:dyDescent="0.2">
      <c r="A226" s="18"/>
      <c r="B226" s="18"/>
    </row>
    <row r="227" spans="1:2" x14ac:dyDescent="0.2">
      <c r="A227" s="18"/>
      <c r="B227" s="18"/>
    </row>
    <row r="228" spans="1:2" x14ac:dyDescent="0.2">
      <c r="A228" s="18"/>
      <c r="B228" s="18"/>
    </row>
    <row r="229" spans="1:2" x14ac:dyDescent="0.2">
      <c r="A229" s="18"/>
      <c r="B229" s="18"/>
    </row>
    <row r="230" spans="1:2" x14ac:dyDescent="0.2">
      <c r="A230" s="18"/>
      <c r="B230" s="18"/>
    </row>
    <row r="231" spans="1:2" x14ac:dyDescent="0.2">
      <c r="A231" s="18"/>
      <c r="B231" s="18"/>
    </row>
    <row r="232" spans="1:2" x14ac:dyDescent="0.2">
      <c r="A232" s="18"/>
      <c r="B232" s="18"/>
    </row>
    <row r="233" spans="1:2" x14ac:dyDescent="0.2">
      <c r="A233" s="18"/>
      <c r="B233" s="18"/>
    </row>
    <row r="234" spans="1:2" x14ac:dyDescent="0.2">
      <c r="A234" s="18"/>
      <c r="B234" s="18"/>
    </row>
    <row r="235" spans="1:2" x14ac:dyDescent="0.2">
      <c r="A235" s="18"/>
      <c r="B235" s="18"/>
    </row>
    <row r="236" spans="1:2" x14ac:dyDescent="0.2">
      <c r="A236" s="18"/>
      <c r="B236" s="18"/>
    </row>
    <row r="237" spans="1:2" x14ac:dyDescent="0.2">
      <c r="A237" s="18"/>
      <c r="B237" s="18"/>
    </row>
    <row r="238" spans="1:2" x14ac:dyDescent="0.2">
      <c r="A238" s="18"/>
      <c r="B238" s="18"/>
    </row>
    <row r="239" spans="1:2" x14ac:dyDescent="0.2">
      <c r="A239" s="18"/>
      <c r="B239" s="18"/>
    </row>
    <row r="240" spans="1:2" x14ac:dyDescent="0.2">
      <c r="A240" s="18"/>
      <c r="B240" s="18"/>
    </row>
    <row r="241" spans="1:2" x14ac:dyDescent="0.2">
      <c r="A241" s="18"/>
      <c r="B241" s="18"/>
    </row>
    <row r="242" spans="1:2" x14ac:dyDescent="0.2">
      <c r="A242" s="18"/>
      <c r="B242" s="18"/>
    </row>
    <row r="243" spans="1:2" x14ac:dyDescent="0.2">
      <c r="A243" s="18"/>
      <c r="B243" s="18"/>
    </row>
    <row r="244" spans="1:2" x14ac:dyDescent="0.2">
      <c r="A244" s="18"/>
      <c r="B244" s="18"/>
    </row>
    <row r="245" spans="1:2" x14ac:dyDescent="0.2">
      <c r="A245" s="18"/>
      <c r="B245" s="18"/>
    </row>
    <row r="246" spans="1:2" x14ac:dyDescent="0.2">
      <c r="A246" s="18"/>
      <c r="B246" s="18"/>
    </row>
    <row r="247" spans="1:2" x14ac:dyDescent="0.2">
      <c r="A247" s="18"/>
      <c r="B247" s="18"/>
    </row>
    <row r="248" spans="1:2" x14ac:dyDescent="0.2">
      <c r="A248" s="18"/>
      <c r="B248" s="18"/>
    </row>
    <row r="249" spans="1:2" x14ac:dyDescent="0.2">
      <c r="A249" s="18"/>
      <c r="B249" s="18"/>
    </row>
    <row r="250" spans="1:2" x14ac:dyDescent="0.2">
      <c r="A250" s="18"/>
      <c r="B250" s="18"/>
    </row>
    <row r="251" spans="1:2" x14ac:dyDescent="0.2">
      <c r="A251" s="18"/>
      <c r="B251" s="18"/>
    </row>
    <row r="252" spans="1:2" x14ac:dyDescent="0.2">
      <c r="A252" s="18"/>
      <c r="B252" s="18"/>
    </row>
    <row r="253" spans="1:2" x14ac:dyDescent="0.2">
      <c r="A253" s="18"/>
      <c r="B253" s="18"/>
    </row>
    <row r="254" spans="1:2" x14ac:dyDescent="0.2">
      <c r="A254" s="18"/>
      <c r="B254" s="18"/>
    </row>
    <row r="255" spans="1:2" x14ac:dyDescent="0.2">
      <c r="A255" s="18"/>
      <c r="B255" s="18"/>
    </row>
    <row r="256" spans="1:2" x14ac:dyDescent="0.2">
      <c r="A256" s="18"/>
      <c r="B256" s="18"/>
    </row>
    <row r="257" spans="1:2" x14ac:dyDescent="0.2">
      <c r="A257" s="18"/>
      <c r="B257" s="18"/>
    </row>
    <row r="258" spans="1:2" x14ac:dyDescent="0.2">
      <c r="A258" s="18"/>
      <c r="B258" s="18"/>
    </row>
    <row r="259" spans="1:2" x14ac:dyDescent="0.2">
      <c r="A259" s="18"/>
      <c r="B259" s="18"/>
    </row>
    <row r="260" spans="1:2" x14ac:dyDescent="0.2">
      <c r="A260" s="18"/>
      <c r="B260" s="18"/>
    </row>
    <row r="261" spans="1:2" x14ac:dyDescent="0.2">
      <c r="A261" s="18"/>
      <c r="B261" s="18"/>
    </row>
    <row r="262" spans="1:2" x14ac:dyDescent="0.2">
      <c r="A262" s="18"/>
      <c r="B262" s="18"/>
    </row>
    <row r="263" spans="1:2" x14ac:dyDescent="0.2">
      <c r="A263" s="18"/>
      <c r="B263" s="18"/>
    </row>
    <row r="264" spans="1:2" x14ac:dyDescent="0.2">
      <c r="A264" s="18"/>
      <c r="B264" s="18"/>
    </row>
    <row r="265" spans="1:2" x14ac:dyDescent="0.2">
      <c r="A265" s="18"/>
      <c r="B265" s="18"/>
    </row>
    <row r="266" spans="1:2" x14ac:dyDescent="0.2">
      <c r="A266" s="18"/>
      <c r="B266" s="18"/>
    </row>
    <row r="267" spans="1:2" x14ac:dyDescent="0.2">
      <c r="A267" s="18"/>
      <c r="B267" s="18"/>
    </row>
    <row r="268" spans="1:2" x14ac:dyDescent="0.2">
      <c r="A268" s="18"/>
      <c r="B268" s="18"/>
    </row>
    <row r="269" spans="1:2" x14ac:dyDescent="0.2">
      <c r="A269" s="18"/>
      <c r="B269" s="18"/>
    </row>
    <row r="270" spans="1:2" x14ac:dyDescent="0.2">
      <c r="A270" s="18"/>
      <c r="B270" s="18"/>
    </row>
    <row r="271" spans="1:2" x14ac:dyDescent="0.2">
      <c r="A271" s="18"/>
      <c r="B271" s="18"/>
    </row>
    <row r="272" spans="1:2" x14ac:dyDescent="0.2">
      <c r="A272" s="18"/>
      <c r="B272" s="18"/>
    </row>
    <row r="273" spans="1:2" x14ac:dyDescent="0.2">
      <c r="A273" s="18"/>
      <c r="B273" s="18"/>
    </row>
    <row r="274" spans="1:2" x14ac:dyDescent="0.2">
      <c r="A274" s="18"/>
      <c r="B274" s="18"/>
    </row>
    <row r="275" spans="1:2" x14ac:dyDescent="0.2">
      <c r="A275" s="18"/>
      <c r="B275" s="18"/>
    </row>
    <row r="276" spans="1:2" x14ac:dyDescent="0.2">
      <c r="A276" s="18"/>
      <c r="B276" s="18"/>
    </row>
    <row r="277" spans="1:2" x14ac:dyDescent="0.2">
      <c r="A277" s="18"/>
      <c r="B277" s="18"/>
    </row>
    <row r="278" spans="1:2" x14ac:dyDescent="0.2">
      <c r="A278" s="18"/>
      <c r="B278" s="18"/>
    </row>
    <row r="279" spans="1:2" x14ac:dyDescent="0.2">
      <c r="A279" s="18"/>
      <c r="B279" s="18"/>
    </row>
    <row r="280" spans="1:2" x14ac:dyDescent="0.2">
      <c r="A280" s="18"/>
      <c r="B280" s="18"/>
    </row>
    <row r="281" spans="1:2" x14ac:dyDescent="0.2">
      <c r="A281" s="18"/>
      <c r="B281" s="18"/>
    </row>
    <row r="282" spans="1:2" x14ac:dyDescent="0.2">
      <c r="A282" s="18"/>
      <c r="B282" s="18"/>
    </row>
    <row r="283" spans="1:2" x14ac:dyDescent="0.2">
      <c r="A283" s="18"/>
      <c r="B283" s="18"/>
    </row>
    <row r="284" spans="1:2" x14ac:dyDescent="0.2">
      <c r="A284" s="18"/>
      <c r="B284" s="18"/>
    </row>
    <row r="285" spans="1:2" x14ac:dyDescent="0.2">
      <c r="A285" s="18"/>
      <c r="B285" s="18"/>
    </row>
    <row r="286" spans="1:2" x14ac:dyDescent="0.2">
      <c r="A286" s="18"/>
      <c r="B286" s="18"/>
    </row>
    <row r="287" spans="1:2" x14ac:dyDescent="0.2">
      <c r="A287" s="18"/>
      <c r="B287" s="18"/>
    </row>
    <row r="288" spans="1:2" x14ac:dyDescent="0.2">
      <c r="A288" s="18"/>
      <c r="B288" s="18"/>
    </row>
    <row r="289" spans="1:2" x14ac:dyDescent="0.2">
      <c r="A289" s="18"/>
      <c r="B289" s="18"/>
    </row>
    <row r="290" spans="1:2" x14ac:dyDescent="0.2">
      <c r="A290" s="18"/>
      <c r="B290" s="18"/>
    </row>
    <row r="291" spans="1:2" x14ac:dyDescent="0.2">
      <c r="A291" s="18"/>
      <c r="B291" s="18"/>
    </row>
    <row r="292" spans="1:2" x14ac:dyDescent="0.2">
      <c r="A292" s="18"/>
      <c r="B292" s="18"/>
    </row>
    <row r="293" spans="1:2" x14ac:dyDescent="0.2">
      <c r="A293" s="18"/>
      <c r="B293" s="18"/>
    </row>
    <row r="294" spans="1:2" x14ac:dyDescent="0.2">
      <c r="A294" s="18"/>
      <c r="B294" s="18"/>
    </row>
    <row r="295" spans="1:2" x14ac:dyDescent="0.2">
      <c r="A295" s="18"/>
      <c r="B295" s="18"/>
    </row>
    <row r="296" spans="1:2" x14ac:dyDescent="0.2">
      <c r="A296" s="18"/>
      <c r="B296" s="18"/>
    </row>
    <row r="297" spans="1:2" x14ac:dyDescent="0.2">
      <c r="A297" s="18"/>
      <c r="B297" s="18"/>
    </row>
    <row r="298" spans="1:2" x14ac:dyDescent="0.2">
      <c r="A298" s="18"/>
      <c r="B298" s="18"/>
    </row>
    <row r="299" spans="1:2" x14ac:dyDescent="0.2">
      <c r="A299" s="18"/>
      <c r="B299" s="18"/>
    </row>
    <row r="300" spans="1:2" x14ac:dyDescent="0.2">
      <c r="A300" s="18"/>
      <c r="B300" s="18"/>
    </row>
    <row r="301" spans="1:2" x14ac:dyDescent="0.2">
      <c r="A301" s="18"/>
      <c r="B301" s="18"/>
    </row>
    <row r="302" spans="1:2" x14ac:dyDescent="0.2">
      <c r="A302" s="18"/>
      <c r="B302" s="18"/>
    </row>
  </sheetData>
  <autoFilter ref="A1:J5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Open_SM</vt:lpstr>
      <vt:lpstr>Open_Prize</vt:lpstr>
      <vt:lpstr>Open_Girls_check</vt:lpstr>
      <vt:lpstr>Novice_SM</vt:lpstr>
      <vt:lpstr>Novice_Prize</vt:lpstr>
      <vt:lpstr>Novice_Girls_check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 Boon Seng Christopher  (NCS)</dc:creator>
  <cp:lastModifiedBy>Lim Boon Seng Christopher  (NCS)</cp:lastModifiedBy>
  <cp:lastPrinted>2019-08-25T08:39:45Z</cp:lastPrinted>
  <dcterms:created xsi:type="dcterms:W3CDTF">2018-08-26T03:45:25Z</dcterms:created>
  <dcterms:modified xsi:type="dcterms:W3CDTF">2019-08-25T08:41:20Z</dcterms:modified>
</cp:coreProperties>
</file>