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74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G21" i="1"/>
  <c r="D9"/>
  <c r="G72" l="1"/>
  <c r="F72"/>
  <c r="F93"/>
  <c r="G94" s="1"/>
  <c r="F71" s="1"/>
  <c r="F90"/>
  <c r="F87"/>
  <c r="G11"/>
  <c r="F10"/>
  <c r="F8"/>
  <c r="E9"/>
  <c r="D91" l="1"/>
  <c r="D94" s="1"/>
  <c r="C17" l="1"/>
  <c r="C65" s="1"/>
  <c r="C16"/>
  <c r="C82" s="1"/>
  <c r="C54" l="1"/>
  <c r="C83"/>
  <c r="C30"/>
  <c r="C42"/>
  <c r="C64"/>
  <c r="C43"/>
  <c r="C29"/>
  <c r="C53"/>
  <c r="F58"/>
  <c r="F60" s="1"/>
  <c r="E78"/>
  <c r="G74"/>
  <c r="G97"/>
  <c r="F76" s="1"/>
  <c r="G76" s="1"/>
  <c r="G91"/>
  <c r="F70" s="1"/>
  <c r="G88"/>
  <c r="F69" s="1"/>
  <c r="G69" s="1"/>
  <c r="H21"/>
  <c r="F21"/>
  <c r="F22"/>
  <c r="F25"/>
  <c r="F24"/>
  <c r="F23"/>
  <c r="D12"/>
  <c r="G22" l="1"/>
  <c r="H22" s="1"/>
  <c r="F47"/>
  <c r="F49" s="1"/>
  <c r="F12"/>
  <c r="G24" s="1"/>
  <c r="G12"/>
  <c r="G25" s="1"/>
  <c r="E12"/>
  <c r="G23" s="1"/>
  <c r="H23" l="1"/>
  <c r="H25"/>
  <c r="F78"/>
  <c r="F34"/>
  <c r="F38" s="1"/>
  <c r="G78"/>
  <c r="H24"/>
</calcChain>
</file>

<file path=xl/sharedStrings.xml><?xml version="1.0" encoding="utf-8"?>
<sst xmlns="http://schemas.openxmlformats.org/spreadsheetml/2006/main" count="77" uniqueCount="62">
  <si>
    <t>Resumen de circularizaciones</t>
  </si>
  <si>
    <t>C1</t>
  </si>
  <si>
    <t>Cliente</t>
  </si>
  <si>
    <t>Saldo circularizado</t>
  </si>
  <si>
    <t>Confirmado</t>
  </si>
  <si>
    <t>Confirma con observac</t>
  </si>
  <si>
    <t xml:space="preserve">No confirma </t>
  </si>
  <si>
    <t>Observaciones</t>
  </si>
  <si>
    <t>cesación de pagos</t>
  </si>
  <si>
    <t>C2</t>
  </si>
  <si>
    <t>Síntesis de circularización</t>
  </si>
  <si>
    <t>Total de clientes</t>
  </si>
  <si>
    <t>Total requeridos</t>
  </si>
  <si>
    <t>Confirmó</t>
  </si>
  <si>
    <t>Conf con observac</t>
  </si>
  <si>
    <t>No contestó</t>
  </si>
  <si>
    <t>Cantidad de clientes</t>
  </si>
  <si>
    <t>%</t>
  </si>
  <si>
    <t>Importe</t>
  </si>
  <si>
    <t>III</t>
  </si>
  <si>
    <t>Ajustes</t>
  </si>
  <si>
    <t>Planilla de ajustes</t>
  </si>
  <si>
    <t>Quebrantos por incobrables</t>
  </si>
  <si>
    <t>a Previsión por incobrables</t>
  </si>
  <si>
    <t>C</t>
  </si>
  <si>
    <t>Cuenta</t>
  </si>
  <si>
    <t>Saldo Cía</t>
  </si>
  <si>
    <t>Saldo audit</t>
  </si>
  <si>
    <t>C3</t>
  </si>
  <si>
    <t>Saldo s/auditoría</t>
  </si>
  <si>
    <t>Saldo s/Cía</t>
  </si>
  <si>
    <t>Hoja de análisis Previsión por incobrables</t>
  </si>
  <si>
    <t>C4</t>
  </si>
  <si>
    <t>C5</t>
  </si>
  <si>
    <t>Hoja de análisis Deudores por Venta</t>
  </si>
  <si>
    <t>Deudores por Venta</t>
  </si>
  <si>
    <t>Hoja Llave - Créditos por Venta</t>
  </si>
  <si>
    <t>a DxV</t>
  </si>
  <si>
    <t>III4</t>
  </si>
  <si>
    <t>III1</t>
  </si>
  <si>
    <t>III2</t>
  </si>
  <si>
    <t>III3</t>
  </si>
  <si>
    <t>Fondos a depositar</t>
  </si>
  <si>
    <t>Auditoría al 31.03.16</t>
  </si>
  <si>
    <t>remito conformado abril</t>
  </si>
  <si>
    <t>facturas pagadas s/cliente</t>
  </si>
  <si>
    <t>-</t>
  </si>
  <si>
    <t>Ds Morosos</t>
  </si>
  <si>
    <t>Fondos a Depositar</t>
  </si>
  <si>
    <t>Vta no realizada</t>
  </si>
  <si>
    <t>Hoja de análisis Deudores Morosos</t>
  </si>
  <si>
    <t>Viene de Ds x Vta</t>
  </si>
  <si>
    <t>Deudores Morosos</t>
  </si>
  <si>
    <t>Previsión para incobrables</t>
  </si>
  <si>
    <t>Pedido de Quiebra</t>
  </si>
  <si>
    <t xml:space="preserve">Venta </t>
  </si>
  <si>
    <t>CELULARES SA</t>
  </si>
  <si>
    <t>Telefónica sa</t>
  </si>
  <si>
    <t>Telecom sa</t>
  </si>
  <si>
    <t>Nextel sa</t>
  </si>
  <si>
    <t>Cuatro G srl</t>
  </si>
  <si>
    <t>Intereses + a devengar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</si>
</sst>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_ * #,##0_ ;_ * \-#,##0_ ;_ * &quot;-&quot;??_ ;_ 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wrapText="1"/>
    </xf>
    <xf numFmtId="165" fontId="0" fillId="0" borderId="0" xfId="1" applyNumberFormat="1" applyFont="1"/>
    <xf numFmtId="0" fontId="0" fillId="0" borderId="2" xfId="0" applyBorder="1" applyAlignment="1">
      <alignment horizontal="center" wrapText="1"/>
    </xf>
    <xf numFmtId="0" fontId="0" fillId="0" borderId="2" xfId="0" applyBorder="1"/>
    <xf numFmtId="165" fontId="0" fillId="0" borderId="2" xfId="1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0" fillId="0" borderId="1" xfId="0" applyBorder="1"/>
    <xf numFmtId="165" fontId="0" fillId="0" borderId="2" xfId="0" applyNumberFormat="1" applyBorder="1"/>
    <xf numFmtId="165" fontId="3" fillId="0" borderId="2" xfId="0" applyNumberFormat="1" applyFont="1" applyBorder="1"/>
    <xf numFmtId="0" fontId="2" fillId="0" borderId="0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9" fontId="0" fillId="0" borderId="2" xfId="2" applyFont="1" applyBorder="1"/>
    <xf numFmtId="0" fontId="0" fillId="0" borderId="10" xfId="0" applyBorder="1"/>
    <xf numFmtId="0" fontId="0" fillId="0" borderId="13" xfId="0" applyBorder="1"/>
    <xf numFmtId="9" fontId="0" fillId="0" borderId="0" xfId="2" applyFont="1" applyBorder="1"/>
    <xf numFmtId="0" fontId="0" fillId="0" borderId="14" xfId="0" applyBorder="1"/>
    <xf numFmtId="0" fontId="2" fillId="0" borderId="16" xfId="0" applyFont="1" applyBorder="1" applyAlignment="1">
      <alignment horizont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11" xfId="0" applyFont="1" applyBorder="1" applyAlignment="1">
      <alignment horizontal="center" wrapText="1"/>
    </xf>
    <xf numFmtId="165" fontId="0" fillId="0" borderId="22" xfId="1" applyNumberFormat="1" applyFont="1" applyBorder="1"/>
    <xf numFmtId="0" fontId="2" fillId="0" borderId="15" xfId="0" applyFont="1" applyBorder="1" applyAlignment="1">
      <alignment horizontal="center"/>
    </xf>
    <xf numFmtId="165" fontId="0" fillId="0" borderId="12" xfId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0" fillId="0" borderId="9" xfId="1" applyNumberFormat="1" applyFont="1" applyBorder="1"/>
    <xf numFmtId="165" fontId="1" fillId="0" borderId="2" xfId="1" applyNumberFormat="1" applyFont="1" applyBorder="1"/>
    <xf numFmtId="0" fontId="2" fillId="0" borderId="14" xfId="0" applyFont="1" applyBorder="1"/>
    <xf numFmtId="0" fontId="0" fillId="0" borderId="16" xfId="0" applyBorder="1"/>
    <xf numFmtId="0" fontId="0" fillId="0" borderId="11" xfId="0" applyFont="1" applyBorder="1" applyAlignment="1">
      <alignment horizontal="center" wrapText="1"/>
    </xf>
    <xf numFmtId="165" fontId="1" fillId="0" borderId="0" xfId="1" applyNumberFormat="1" applyFont="1" applyBorder="1"/>
    <xf numFmtId="165" fontId="1" fillId="0" borderId="11" xfId="1" applyNumberFormat="1" applyFont="1" applyBorder="1"/>
    <xf numFmtId="165" fontId="1" fillId="0" borderId="22" xfId="1" applyNumberFormat="1" applyFont="1" applyBorder="1"/>
    <xf numFmtId="0" fontId="0" fillId="0" borderId="0" xfId="0" applyFont="1" applyBorder="1" applyAlignment="1">
      <alignment horizontal="center" wrapText="1"/>
    </xf>
    <xf numFmtId="165" fontId="1" fillId="0" borderId="20" xfId="1" applyNumberFormat="1" applyFont="1" applyBorder="1"/>
    <xf numFmtId="165" fontId="1" fillId="0" borderId="23" xfId="1" applyNumberFormat="1" applyFont="1" applyBorder="1"/>
    <xf numFmtId="0" fontId="2" fillId="0" borderId="0" xfId="0" applyFont="1" applyBorder="1" applyAlignment="1">
      <alignment horizontal="right"/>
    </xf>
    <xf numFmtId="165" fontId="0" fillId="0" borderId="0" xfId="1" applyNumberFormat="1" applyFont="1" applyBorder="1"/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/>
    <xf numFmtId="165" fontId="1" fillId="0" borderId="17" xfId="1" applyNumberFormat="1" applyFont="1" applyBorder="1"/>
    <xf numFmtId="165" fontId="1" fillId="0" borderId="14" xfId="1" applyNumberFormat="1" applyFont="1" applyBorder="1"/>
    <xf numFmtId="165" fontId="1" fillId="0" borderId="12" xfId="1" applyNumberFormat="1" applyFont="1" applyBorder="1"/>
    <xf numFmtId="0" fontId="2" fillId="0" borderId="0" xfId="0" applyFont="1" applyAlignment="1">
      <alignment horizontal="right"/>
    </xf>
    <xf numFmtId="0" fontId="4" fillId="0" borderId="0" xfId="0" applyFont="1" applyBorder="1" applyAlignment="1">
      <alignment horizontal="justify" vertical="center"/>
    </xf>
    <xf numFmtId="0" fontId="5" fillId="0" borderId="0" xfId="0" applyFont="1" applyBorder="1"/>
    <xf numFmtId="0" fontId="4" fillId="0" borderId="0" xfId="0" applyFont="1" applyBorder="1" applyAlignment="1">
      <alignment vertic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00"/>
  <sheetViews>
    <sheetView showGridLines="0" tabSelected="1" view="pageBreakPreview" topLeftCell="A67" zoomScaleSheetLayoutView="100" workbookViewId="0">
      <selection activeCell="H85" sqref="H85"/>
    </sheetView>
  </sheetViews>
  <sheetFormatPr baseColWidth="10" defaultRowHeight="15"/>
  <cols>
    <col min="1" max="1" width="1.140625" customWidth="1"/>
    <col min="2" max="2" width="1.5703125" customWidth="1"/>
    <col min="3" max="4" width="13.28515625" customWidth="1"/>
    <col min="6" max="6" width="15.7109375" customWidth="1"/>
    <col min="7" max="7" width="14.7109375" customWidth="1"/>
    <col min="8" max="8" width="27.28515625" bestFit="1" customWidth="1"/>
    <col min="9" max="9" width="0.42578125" customWidth="1"/>
  </cols>
  <sheetData>
    <row r="1" spans="2:9" ht="15.75" thickBot="1">
      <c r="H1" s="58"/>
    </row>
    <row r="2" spans="2:9" ht="5.25" customHeight="1">
      <c r="B2" s="6"/>
      <c r="C2" s="7"/>
      <c r="D2" s="7"/>
      <c r="E2" s="7"/>
      <c r="F2" s="7"/>
      <c r="G2" s="7"/>
      <c r="H2" s="7"/>
      <c r="I2" s="8"/>
    </row>
    <row r="3" spans="2:9">
      <c r="B3" s="9"/>
      <c r="C3" s="10" t="s">
        <v>56</v>
      </c>
      <c r="D3" s="10"/>
      <c r="E3" s="10"/>
      <c r="F3" s="10"/>
      <c r="G3" s="10"/>
      <c r="H3" s="10" t="s">
        <v>1</v>
      </c>
      <c r="I3" s="11"/>
    </row>
    <row r="4" spans="2:9">
      <c r="B4" s="9"/>
      <c r="C4" s="10" t="s">
        <v>43</v>
      </c>
      <c r="D4" s="10"/>
      <c r="E4" s="10"/>
      <c r="F4" s="10"/>
      <c r="G4" s="10"/>
      <c r="H4" s="10"/>
      <c r="I4" s="11"/>
    </row>
    <row r="5" spans="2:9">
      <c r="B5" s="9"/>
      <c r="C5" s="10"/>
      <c r="D5" s="10" t="s">
        <v>0</v>
      </c>
      <c r="E5" s="10"/>
      <c r="F5" s="10"/>
      <c r="G5" s="10"/>
      <c r="H5" s="50"/>
      <c r="I5" s="11"/>
    </row>
    <row r="6" spans="2:9">
      <c r="B6" s="9"/>
      <c r="C6" s="10"/>
      <c r="D6" s="10"/>
      <c r="E6" s="10"/>
      <c r="F6" s="10"/>
      <c r="G6" s="10"/>
      <c r="H6" s="10"/>
      <c r="I6" s="11"/>
    </row>
    <row r="7" spans="2:9" s="1" customFormat="1" ht="30">
      <c r="B7" s="12"/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13"/>
    </row>
    <row r="8" spans="2:9">
      <c r="B8" s="9"/>
      <c r="C8" s="52" t="s">
        <v>57</v>
      </c>
      <c r="D8" s="5">
        <v>200000</v>
      </c>
      <c r="E8" s="4"/>
      <c r="F8" s="17">
        <f>+D8</f>
        <v>200000</v>
      </c>
      <c r="G8" s="4"/>
      <c r="H8" s="4" t="s">
        <v>45</v>
      </c>
      <c r="I8" s="11"/>
    </row>
    <row r="9" spans="2:9">
      <c r="B9" s="9"/>
      <c r="C9" s="53" t="s">
        <v>58</v>
      </c>
      <c r="D9" s="5">
        <f>85000+80000</f>
        <v>165000</v>
      </c>
      <c r="E9" s="17">
        <f>+D9</f>
        <v>165000</v>
      </c>
      <c r="F9" s="17"/>
      <c r="G9" s="4"/>
      <c r="H9" s="4" t="s">
        <v>46</v>
      </c>
      <c r="I9" s="11"/>
    </row>
    <row r="10" spans="2:9">
      <c r="B10" s="9"/>
      <c r="C10" s="53" t="s">
        <v>59</v>
      </c>
      <c r="D10" s="5">
        <v>80000</v>
      </c>
      <c r="E10" s="17"/>
      <c r="F10" s="17">
        <f>+D10</f>
        <v>80000</v>
      </c>
      <c r="G10" s="17"/>
      <c r="H10" s="4" t="s">
        <v>44</v>
      </c>
      <c r="I10" s="11"/>
    </row>
    <row r="11" spans="2:9">
      <c r="B11" s="9"/>
      <c r="C11" s="54" t="s">
        <v>60</v>
      </c>
      <c r="D11" s="5">
        <v>100000</v>
      </c>
      <c r="E11" s="17"/>
      <c r="F11" s="4"/>
      <c r="G11" s="17">
        <f>+D11</f>
        <v>100000</v>
      </c>
      <c r="H11" s="4" t="s">
        <v>8</v>
      </c>
      <c r="I11" s="11"/>
    </row>
    <row r="12" spans="2:9" ht="15.75">
      <c r="B12" s="9"/>
      <c r="C12" s="4"/>
      <c r="D12" s="18">
        <f>SUM(D8:D11)</f>
        <v>545000</v>
      </c>
      <c r="E12" s="18">
        <f>SUM(E8:E11)</f>
        <v>165000</v>
      </c>
      <c r="F12" s="18">
        <f>SUM(F8:F11)</f>
        <v>280000</v>
      </c>
      <c r="G12" s="18">
        <f>SUM(G8:G11)</f>
        <v>100000</v>
      </c>
      <c r="H12" s="4"/>
      <c r="I12" s="11"/>
    </row>
    <row r="13" spans="2:9" ht="15.75" thickBot="1">
      <c r="B13" s="14"/>
      <c r="C13" s="15"/>
      <c r="D13" s="15"/>
      <c r="E13" s="15"/>
      <c r="F13" s="15"/>
      <c r="G13" s="15"/>
      <c r="H13" s="15"/>
      <c r="I13" s="16"/>
    </row>
    <row r="14" spans="2:9" ht="15.75" thickBot="1"/>
    <row r="15" spans="2:9" ht="3.75" customHeight="1">
      <c r="B15" s="6"/>
      <c r="C15" s="7"/>
      <c r="D15" s="7"/>
      <c r="E15" s="7"/>
      <c r="F15" s="7"/>
      <c r="G15" s="7"/>
      <c r="H15" s="7"/>
      <c r="I15" s="8"/>
    </row>
    <row r="16" spans="2:9">
      <c r="B16" s="9"/>
      <c r="C16" s="10" t="str">
        <f>+C3</f>
        <v>CELULARES SA</v>
      </c>
      <c r="D16" s="10"/>
      <c r="E16" s="10"/>
      <c r="F16" s="10"/>
      <c r="G16" s="10"/>
      <c r="H16" s="10" t="s">
        <v>9</v>
      </c>
      <c r="I16" s="11"/>
    </row>
    <row r="17" spans="2:9">
      <c r="B17" s="9"/>
      <c r="C17" s="10" t="str">
        <f>+C4</f>
        <v>Auditoría al 31.03.16</v>
      </c>
      <c r="D17" s="10"/>
      <c r="E17" s="10"/>
      <c r="F17" s="10"/>
      <c r="G17" s="10"/>
      <c r="H17" s="50"/>
      <c r="I17" s="11"/>
    </row>
    <row r="18" spans="2:9">
      <c r="B18" s="9"/>
      <c r="C18" s="10"/>
      <c r="D18" s="10" t="s">
        <v>10</v>
      </c>
      <c r="E18" s="10"/>
      <c r="F18" s="10"/>
      <c r="G18" s="10"/>
      <c r="H18" s="10"/>
      <c r="I18" s="11"/>
    </row>
    <row r="19" spans="2:9">
      <c r="B19" s="9"/>
      <c r="C19" s="10"/>
      <c r="D19" s="10"/>
      <c r="E19" s="10"/>
      <c r="F19" s="10"/>
      <c r="G19" s="10"/>
      <c r="H19" s="10"/>
      <c r="I19" s="11"/>
    </row>
    <row r="20" spans="2:9" ht="30">
      <c r="B20" s="9"/>
      <c r="C20" s="24"/>
      <c r="D20" s="23"/>
      <c r="E20" s="20" t="s">
        <v>16</v>
      </c>
      <c r="F20" s="20" t="s">
        <v>17</v>
      </c>
      <c r="G20" s="20" t="s">
        <v>18</v>
      </c>
      <c r="H20" s="21" t="s">
        <v>17</v>
      </c>
      <c r="I20" s="11"/>
    </row>
    <row r="21" spans="2:9">
      <c r="B21" s="9"/>
      <c r="C21" s="24" t="s">
        <v>11</v>
      </c>
      <c r="D21" s="23"/>
      <c r="E21" s="23">
        <v>7</v>
      </c>
      <c r="F21" s="22">
        <f>+E21/E21</f>
        <v>1</v>
      </c>
      <c r="G21" s="5">
        <f>380000+195000</f>
        <v>575000</v>
      </c>
      <c r="H21" s="22">
        <f>+G21/G21</f>
        <v>1</v>
      </c>
      <c r="I21" s="11"/>
    </row>
    <row r="22" spans="2:9">
      <c r="B22" s="9"/>
      <c r="C22" s="24" t="s">
        <v>12</v>
      </c>
      <c r="D22" s="23"/>
      <c r="E22" s="4">
        <v>4</v>
      </c>
      <c r="F22" s="22">
        <f>+E22/E21</f>
        <v>0.5714285714285714</v>
      </c>
      <c r="G22" s="17">
        <f>+D12</f>
        <v>545000</v>
      </c>
      <c r="H22" s="22">
        <f>+G22/G21</f>
        <v>0.94782608695652171</v>
      </c>
      <c r="I22" s="11"/>
    </row>
    <row r="23" spans="2:9">
      <c r="B23" s="9"/>
      <c r="C23" s="24" t="s">
        <v>13</v>
      </c>
      <c r="D23" s="23"/>
      <c r="E23" s="4">
        <v>1</v>
      </c>
      <c r="F23" s="22">
        <f>+E23/$E$22</f>
        <v>0.25</v>
      </c>
      <c r="G23" s="17">
        <f>+E12</f>
        <v>165000</v>
      </c>
      <c r="H23" s="22">
        <f>+G23/$G$22</f>
        <v>0.30275229357798167</v>
      </c>
      <c r="I23" s="11"/>
    </row>
    <row r="24" spans="2:9">
      <c r="B24" s="9"/>
      <c r="C24" s="24" t="s">
        <v>14</v>
      </c>
      <c r="D24" s="23"/>
      <c r="E24" s="4">
        <v>2</v>
      </c>
      <c r="F24" s="22">
        <f t="shared" ref="F24:F25" si="0">+E24/$E$22</f>
        <v>0.5</v>
      </c>
      <c r="G24" s="17">
        <f>+F12</f>
        <v>280000</v>
      </c>
      <c r="H24" s="22">
        <f>+G24/$G$22</f>
        <v>0.51376146788990829</v>
      </c>
      <c r="I24" s="11"/>
    </row>
    <row r="25" spans="2:9">
      <c r="B25" s="9"/>
      <c r="C25" s="24" t="s">
        <v>15</v>
      </c>
      <c r="D25" s="23"/>
      <c r="E25" s="4">
        <v>1</v>
      </c>
      <c r="F25" s="22">
        <f t="shared" si="0"/>
        <v>0.25</v>
      </c>
      <c r="G25" s="17">
        <f>+G12</f>
        <v>100000</v>
      </c>
      <c r="H25" s="22">
        <f>+G25/$G$22</f>
        <v>0.1834862385321101</v>
      </c>
      <c r="I25" s="11"/>
    </row>
    <row r="26" spans="2:9" ht="15.75" thickBot="1">
      <c r="B26" s="14"/>
      <c r="C26" s="15"/>
      <c r="D26" s="15"/>
      <c r="E26" s="15"/>
      <c r="F26" s="15"/>
      <c r="G26" s="15"/>
      <c r="H26" s="15"/>
      <c r="I26" s="16"/>
    </row>
    <row r="27" spans="2:9" ht="15.75" thickBot="1"/>
    <row r="28" spans="2:9" ht="6" customHeight="1">
      <c r="B28" s="6"/>
      <c r="C28" s="7"/>
      <c r="D28" s="7"/>
      <c r="E28" s="7"/>
      <c r="F28" s="7"/>
      <c r="G28" s="7"/>
      <c r="H28" s="7"/>
      <c r="I28" s="8"/>
    </row>
    <row r="29" spans="2:9">
      <c r="B29" s="9"/>
      <c r="C29" s="10" t="str">
        <f>+$C$16</f>
        <v>CELULARES SA</v>
      </c>
      <c r="D29" s="10"/>
      <c r="E29" s="10"/>
      <c r="F29" s="10"/>
      <c r="G29" s="10"/>
      <c r="H29" s="10" t="s">
        <v>28</v>
      </c>
      <c r="I29" s="11"/>
    </row>
    <row r="30" spans="2:9">
      <c r="B30" s="9"/>
      <c r="C30" s="10" t="str">
        <f>+$C$17</f>
        <v>Auditoría al 31.03.16</v>
      </c>
      <c r="D30" s="10"/>
      <c r="E30" s="10"/>
      <c r="F30" s="10"/>
      <c r="G30" s="10"/>
      <c r="H30" s="50"/>
      <c r="I30" s="11"/>
    </row>
    <row r="31" spans="2:9">
      <c r="B31" s="9"/>
      <c r="C31" s="10"/>
      <c r="D31" s="10" t="s">
        <v>34</v>
      </c>
      <c r="E31" s="10"/>
      <c r="F31" s="10"/>
      <c r="G31" s="10"/>
      <c r="H31" s="10"/>
      <c r="I31" s="11"/>
    </row>
    <row r="32" spans="2:9">
      <c r="B32" s="9"/>
      <c r="C32" s="10"/>
      <c r="D32" s="10"/>
      <c r="E32" s="10"/>
      <c r="F32" s="10"/>
      <c r="G32" s="10"/>
      <c r="H32" s="10"/>
      <c r="I32" s="11"/>
    </row>
    <row r="33" spans="2:9">
      <c r="B33" s="9"/>
      <c r="C33" s="37" t="s">
        <v>30</v>
      </c>
      <c r="D33" s="10"/>
      <c r="E33" s="47"/>
      <c r="F33" s="44">
        <v>380000</v>
      </c>
      <c r="G33" s="47"/>
      <c r="H33" s="10"/>
      <c r="I33" s="11"/>
    </row>
    <row r="34" spans="2:9">
      <c r="B34" s="9"/>
      <c r="C34" s="10" t="s">
        <v>20</v>
      </c>
      <c r="D34" s="10"/>
      <c r="F34" s="44">
        <f>SUM(E35:E37)</f>
        <v>-160000</v>
      </c>
      <c r="G34" s="44"/>
      <c r="H34" s="10"/>
      <c r="I34" s="11"/>
    </row>
    <row r="35" spans="2:9">
      <c r="B35" s="9"/>
      <c r="C35" s="10"/>
      <c r="D35" s="59" t="s">
        <v>57</v>
      </c>
      <c r="E35" s="44">
        <v>-130000</v>
      </c>
      <c r="F35" s="51" t="s">
        <v>39</v>
      </c>
      <c r="G35" s="51"/>
      <c r="H35" s="10" t="s">
        <v>48</v>
      </c>
      <c r="I35" s="11"/>
    </row>
    <row r="36" spans="2:9">
      <c r="B36" s="9"/>
      <c r="C36" s="10"/>
      <c r="D36" s="59" t="s">
        <v>57</v>
      </c>
      <c r="E36" s="44">
        <v>-10000</v>
      </c>
      <c r="F36" s="51" t="s">
        <v>40</v>
      </c>
      <c r="G36" s="51"/>
      <c r="H36" s="10" t="s">
        <v>47</v>
      </c>
      <c r="I36" s="11"/>
    </row>
    <row r="37" spans="2:9">
      <c r="B37" s="9"/>
      <c r="C37" s="10"/>
      <c r="D37" s="61" t="s">
        <v>59</v>
      </c>
      <c r="E37" s="48">
        <v>-20000</v>
      </c>
      <c r="F37" s="51" t="s">
        <v>41</v>
      </c>
      <c r="G37" s="51"/>
      <c r="H37" s="10" t="s">
        <v>49</v>
      </c>
      <c r="I37" s="11"/>
    </row>
    <row r="38" spans="2:9" ht="15.75" thickBot="1">
      <c r="B38" s="9"/>
      <c r="C38" s="37" t="s">
        <v>29</v>
      </c>
      <c r="D38" s="10"/>
      <c r="E38" s="44"/>
      <c r="F38" s="49">
        <f>+F33+F34</f>
        <v>220000</v>
      </c>
      <c r="G38" s="44"/>
      <c r="H38" s="10"/>
      <c r="I38" s="11"/>
    </row>
    <row r="39" spans="2:9" ht="16.5" thickTop="1" thickBot="1">
      <c r="B39" s="14"/>
      <c r="C39" s="15"/>
      <c r="D39" s="15"/>
      <c r="E39" s="15"/>
      <c r="F39" s="15"/>
      <c r="G39" s="15"/>
      <c r="H39" s="15"/>
      <c r="I39" s="16"/>
    </row>
    <row r="40" spans="2:9" ht="15.75" thickBot="1"/>
    <row r="41" spans="2:9" ht="6" customHeight="1">
      <c r="B41" s="6"/>
      <c r="C41" s="7"/>
      <c r="D41" s="7"/>
      <c r="E41" s="7"/>
      <c r="F41" s="7"/>
      <c r="G41" s="7"/>
      <c r="H41" s="7"/>
      <c r="I41" s="8"/>
    </row>
    <row r="42" spans="2:9">
      <c r="B42" s="9"/>
      <c r="C42" s="10" t="str">
        <f>+$C$16</f>
        <v>CELULARES SA</v>
      </c>
      <c r="D42" s="10"/>
      <c r="E42" s="10"/>
      <c r="F42" s="10"/>
      <c r="G42" s="10"/>
      <c r="H42" s="10" t="s">
        <v>32</v>
      </c>
      <c r="I42" s="11"/>
    </row>
    <row r="43" spans="2:9">
      <c r="B43" s="9"/>
      <c r="C43" s="10" t="str">
        <f>+$C$17</f>
        <v>Auditoría al 31.03.16</v>
      </c>
      <c r="D43" s="10"/>
      <c r="E43" s="10"/>
      <c r="F43" s="10"/>
      <c r="G43" s="10"/>
      <c r="H43" s="50"/>
      <c r="I43" s="11"/>
    </row>
    <row r="44" spans="2:9">
      <c r="B44" s="9"/>
      <c r="C44" s="10"/>
      <c r="D44" s="10" t="s">
        <v>31</v>
      </c>
      <c r="E44" s="10"/>
      <c r="F44" s="10"/>
      <c r="G44" s="10"/>
      <c r="H44" s="10"/>
      <c r="I44" s="11"/>
    </row>
    <row r="45" spans="2:9">
      <c r="B45" s="9"/>
      <c r="C45" s="10"/>
      <c r="D45" s="10"/>
      <c r="E45" s="10"/>
      <c r="F45" s="10"/>
      <c r="G45" s="10"/>
      <c r="H45" s="10"/>
      <c r="I45" s="11"/>
    </row>
    <row r="46" spans="2:9">
      <c r="B46" s="9"/>
      <c r="C46" s="37" t="s">
        <v>30</v>
      </c>
      <c r="D46" s="10"/>
      <c r="E46" s="47"/>
      <c r="F46" s="44">
        <v>-10000</v>
      </c>
      <c r="G46" s="47"/>
      <c r="H46" s="10"/>
      <c r="I46" s="11"/>
    </row>
    <row r="47" spans="2:9">
      <c r="B47" s="9"/>
      <c r="C47" s="10" t="s">
        <v>20</v>
      </c>
      <c r="D47" s="10"/>
      <c r="F47" s="44">
        <f>SUM(E48:E48)</f>
        <v>-100000</v>
      </c>
      <c r="G47" s="44"/>
      <c r="H47" s="10"/>
      <c r="I47" s="11"/>
    </row>
    <row r="48" spans="2:9">
      <c r="B48" s="9"/>
      <c r="C48" s="10"/>
      <c r="D48" s="60" t="s">
        <v>60</v>
      </c>
      <c r="E48" s="48">
        <v>-100000</v>
      </c>
      <c r="F48" s="51" t="s">
        <v>38</v>
      </c>
      <c r="G48" s="44"/>
      <c r="H48" s="10" t="s">
        <v>54</v>
      </c>
      <c r="I48" s="11"/>
    </row>
    <row r="49" spans="2:9" ht="15.75" thickBot="1">
      <c r="B49" s="9"/>
      <c r="C49" s="37" t="s">
        <v>29</v>
      </c>
      <c r="D49" s="10"/>
      <c r="E49" s="44"/>
      <c r="F49" s="49">
        <f>+F46+F47</f>
        <v>-110000</v>
      </c>
      <c r="G49" s="44"/>
      <c r="H49" s="10"/>
      <c r="I49" s="11"/>
    </row>
    <row r="50" spans="2:9" ht="16.5" thickTop="1" thickBot="1">
      <c r="B50" s="14"/>
      <c r="C50" s="15"/>
      <c r="D50" s="15"/>
      <c r="E50" s="15"/>
      <c r="F50" s="15"/>
      <c r="G50" s="15"/>
      <c r="H50" s="15"/>
      <c r="I50" s="16"/>
    </row>
    <row r="51" spans="2:9" ht="15.75" thickBot="1"/>
    <row r="52" spans="2:9" ht="6" customHeight="1">
      <c r="B52" s="6"/>
      <c r="C52" s="7"/>
      <c r="D52" s="7"/>
      <c r="E52" s="7"/>
      <c r="F52" s="7"/>
      <c r="G52" s="7"/>
      <c r="H52" s="7"/>
      <c r="I52" s="8"/>
    </row>
    <row r="53" spans="2:9">
      <c r="B53" s="9"/>
      <c r="C53" s="10" t="str">
        <f>+$C$16</f>
        <v>CELULARES SA</v>
      </c>
      <c r="D53" s="10"/>
      <c r="E53" s="10"/>
      <c r="F53" s="10"/>
      <c r="G53" s="10"/>
      <c r="H53" s="10" t="s">
        <v>33</v>
      </c>
      <c r="I53" s="11"/>
    </row>
    <row r="54" spans="2:9">
      <c r="B54" s="9"/>
      <c r="C54" s="10" t="str">
        <f>+$C$17</f>
        <v>Auditoría al 31.03.16</v>
      </c>
      <c r="D54" s="10"/>
      <c r="E54" s="10"/>
      <c r="F54" s="10"/>
      <c r="G54" s="10"/>
      <c r="H54" s="50"/>
      <c r="I54" s="11"/>
    </row>
    <row r="55" spans="2:9">
      <c r="B55" s="9"/>
      <c r="C55" s="10"/>
      <c r="D55" s="10" t="s">
        <v>50</v>
      </c>
      <c r="E55" s="10"/>
      <c r="F55" s="10"/>
      <c r="G55" s="10"/>
      <c r="H55" s="10"/>
      <c r="I55" s="11"/>
    </row>
    <row r="56" spans="2:9">
      <c r="B56" s="9"/>
      <c r="C56" s="10"/>
      <c r="D56" s="10"/>
      <c r="E56" s="10"/>
      <c r="F56" s="10"/>
      <c r="G56" s="10"/>
      <c r="H56" s="10"/>
      <c r="I56" s="11"/>
    </row>
    <row r="57" spans="2:9">
      <c r="B57" s="9"/>
      <c r="C57" s="37" t="s">
        <v>30</v>
      </c>
      <c r="D57" s="10"/>
      <c r="E57" s="47"/>
      <c r="F57" s="44">
        <v>195000</v>
      </c>
      <c r="G57" s="47"/>
      <c r="H57" s="10"/>
      <c r="I57" s="11"/>
    </row>
    <row r="58" spans="2:9">
      <c r="B58" s="9"/>
      <c r="C58" s="10" t="s">
        <v>20</v>
      </c>
      <c r="D58" s="10"/>
      <c r="F58" s="44">
        <f>SUM(E59:E59)</f>
        <v>10000</v>
      </c>
      <c r="G58" s="44"/>
      <c r="H58" s="10"/>
      <c r="I58" s="11"/>
    </row>
    <row r="59" spans="2:9">
      <c r="B59" s="9"/>
      <c r="C59" s="10"/>
      <c r="D59" s="59" t="s">
        <v>57</v>
      </c>
      <c r="E59" s="48">
        <v>10000</v>
      </c>
      <c r="F59" s="51" t="s">
        <v>40</v>
      </c>
      <c r="G59" s="44"/>
      <c r="H59" s="10" t="s">
        <v>51</v>
      </c>
      <c r="I59" s="11"/>
    </row>
    <row r="60" spans="2:9" ht="15.75" thickBot="1">
      <c r="B60" s="9"/>
      <c r="C60" s="37" t="s">
        <v>29</v>
      </c>
      <c r="D60" s="10"/>
      <c r="E60" s="44"/>
      <c r="F60" s="49">
        <f>+F57+F58</f>
        <v>205000</v>
      </c>
      <c r="G60" s="44"/>
      <c r="H60" s="10"/>
      <c r="I60" s="11"/>
    </row>
    <row r="61" spans="2:9" ht="16.5" thickTop="1" thickBot="1">
      <c r="B61" s="14"/>
      <c r="C61" s="15"/>
      <c r="D61" s="15"/>
      <c r="E61" s="15"/>
      <c r="F61" s="15"/>
      <c r="G61" s="15"/>
      <c r="H61" s="15"/>
      <c r="I61" s="16"/>
    </row>
    <row r="62" spans="2:9" ht="15.75" thickBot="1">
      <c r="B62" s="10"/>
      <c r="C62" s="10"/>
      <c r="D62" s="10"/>
      <c r="E62" s="10"/>
      <c r="F62" s="10"/>
      <c r="G62" s="10"/>
      <c r="H62" s="10"/>
      <c r="I62" s="10"/>
    </row>
    <row r="63" spans="2:9" ht="3.75" customHeight="1">
      <c r="B63" s="6"/>
      <c r="C63" s="7"/>
      <c r="D63" s="7"/>
      <c r="E63" s="7"/>
      <c r="F63" s="7"/>
      <c r="G63" s="7"/>
      <c r="H63" s="7"/>
      <c r="I63" s="8"/>
    </row>
    <row r="64" spans="2:9">
      <c r="B64" s="9"/>
      <c r="C64" s="10" t="str">
        <f>+$C$16</f>
        <v>CELULARES SA</v>
      </c>
      <c r="D64" s="10"/>
      <c r="E64" s="10"/>
      <c r="F64" s="10"/>
      <c r="G64" s="10"/>
      <c r="H64" s="10" t="s">
        <v>24</v>
      </c>
      <c r="I64" s="11"/>
    </row>
    <row r="65" spans="2:9">
      <c r="B65" s="9"/>
      <c r="C65" s="10" t="str">
        <f>+$C$17</f>
        <v>Auditoría al 31.03.16</v>
      </c>
      <c r="D65" s="10"/>
      <c r="E65" s="10"/>
      <c r="F65" s="10"/>
      <c r="G65" s="10"/>
      <c r="H65" s="50"/>
      <c r="I65" s="11"/>
    </row>
    <row r="66" spans="2:9">
      <c r="B66" s="9"/>
      <c r="C66" s="10"/>
      <c r="D66" s="10" t="s">
        <v>36</v>
      </c>
      <c r="E66" s="10"/>
      <c r="F66" s="10"/>
      <c r="G66" s="10"/>
      <c r="H66" s="10"/>
      <c r="I66" s="11"/>
    </row>
    <row r="67" spans="2:9">
      <c r="B67" s="9"/>
      <c r="C67" s="10"/>
      <c r="D67" s="10"/>
      <c r="E67" s="10"/>
      <c r="F67" s="10"/>
      <c r="G67" s="10"/>
      <c r="H67" s="10"/>
      <c r="I67" s="11"/>
    </row>
    <row r="68" spans="2:9">
      <c r="B68" s="9"/>
      <c r="C68" s="41" t="s">
        <v>25</v>
      </c>
      <c r="D68" s="42"/>
      <c r="E68" s="43" t="s">
        <v>26</v>
      </c>
      <c r="F68" s="43" t="s">
        <v>20</v>
      </c>
      <c r="G68" s="43" t="s">
        <v>27</v>
      </c>
      <c r="H68" s="10"/>
      <c r="I68" s="11"/>
    </row>
    <row r="69" spans="2:9">
      <c r="B69" s="9"/>
      <c r="C69" s="26" t="s">
        <v>35</v>
      </c>
      <c r="D69" s="42"/>
      <c r="E69" s="45">
        <v>380000</v>
      </c>
      <c r="F69" s="56">
        <f>-G88</f>
        <v>-130000</v>
      </c>
      <c r="G69" s="45">
        <f>SUM(E69:F71)</f>
        <v>220000</v>
      </c>
      <c r="H69" s="10"/>
      <c r="I69" s="11"/>
    </row>
    <row r="70" spans="2:9">
      <c r="B70" s="9"/>
      <c r="C70" s="28"/>
      <c r="D70" s="29"/>
      <c r="E70" s="46"/>
      <c r="F70" s="55">
        <f>-G91</f>
        <v>-10000</v>
      </c>
      <c r="G70" s="46"/>
      <c r="H70" s="10"/>
      <c r="I70" s="11"/>
    </row>
    <row r="71" spans="2:9">
      <c r="B71" s="9"/>
      <c r="C71" s="28"/>
      <c r="D71" s="29"/>
      <c r="E71" s="46"/>
      <c r="F71" s="55">
        <f>-G94</f>
        <v>-20000</v>
      </c>
      <c r="G71" s="46"/>
      <c r="H71" s="10"/>
      <c r="I71" s="11"/>
    </row>
    <row r="72" spans="2:9">
      <c r="B72" s="9"/>
      <c r="C72" s="28" t="s">
        <v>52</v>
      </c>
      <c r="D72" s="29"/>
      <c r="E72" s="46">
        <v>195000</v>
      </c>
      <c r="F72" s="55">
        <f>+F90</f>
        <v>10000</v>
      </c>
      <c r="G72" s="46">
        <f>SUM(E72:F73)</f>
        <v>205000</v>
      </c>
      <c r="H72" s="10"/>
      <c r="I72" s="11"/>
    </row>
    <row r="73" spans="2:9">
      <c r="B73" s="9"/>
      <c r="C73" s="28"/>
      <c r="D73" s="29"/>
      <c r="E73" s="46"/>
      <c r="F73" s="55"/>
      <c r="G73" s="46"/>
      <c r="H73" s="10"/>
      <c r="I73" s="11"/>
    </row>
    <row r="74" spans="2:9">
      <c r="B74" s="9"/>
      <c r="C74" s="28" t="s">
        <v>61</v>
      </c>
      <c r="D74" s="29"/>
      <c r="E74" s="46">
        <v>-20000</v>
      </c>
      <c r="F74" s="55"/>
      <c r="G74" s="46">
        <f>+E74+F74</f>
        <v>-20000</v>
      </c>
      <c r="H74" s="10"/>
      <c r="I74" s="11"/>
    </row>
    <row r="75" spans="2:9">
      <c r="B75" s="9"/>
      <c r="C75" s="28"/>
      <c r="D75" s="29"/>
      <c r="E75" s="46"/>
      <c r="F75" s="55"/>
      <c r="G75" s="46"/>
      <c r="H75" s="10"/>
      <c r="I75" s="11"/>
    </row>
    <row r="76" spans="2:9">
      <c r="B76" s="9"/>
      <c r="C76" s="28" t="s">
        <v>53</v>
      </c>
      <c r="D76" s="29"/>
      <c r="E76" s="46">
        <v>-10000</v>
      </c>
      <c r="F76" s="55">
        <f>-G97</f>
        <v>-100000</v>
      </c>
      <c r="G76" s="46">
        <f>SUM(E76:F77)</f>
        <v>-110000</v>
      </c>
      <c r="H76" s="10"/>
      <c r="I76" s="11"/>
    </row>
    <row r="77" spans="2:9">
      <c r="B77" s="9"/>
      <c r="C77" s="28"/>
      <c r="D77" s="29"/>
      <c r="E77" s="46"/>
      <c r="F77" s="55"/>
      <c r="G77" s="57"/>
      <c r="H77" s="10"/>
      <c r="I77" s="11"/>
    </row>
    <row r="78" spans="2:9">
      <c r="B78" s="9"/>
      <c r="C78" s="30"/>
      <c r="D78" s="32"/>
      <c r="E78" s="40">
        <f>SUM(E69:E77)</f>
        <v>545000</v>
      </c>
      <c r="F78" s="40">
        <f>SUM(F69:F77)</f>
        <v>-250000</v>
      </c>
      <c r="G78" s="40">
        <f>SUM(G69:G77)</f>
        <v>295000</v>
      </c>
      <c r="H78" s="10"/>
      <c r="I78" s="11"/>
    </row>
    <row r="79" spans="2:9" ht="15.75" thickBot="1">
      <c r="B79" s="14"/>
      <c r="C79" s="15"/>
      <c r="D79" s="15"/>
      <c r="E79" s="15"/>
      <c r="F79" s="15"/>
      <c r="G79" s="15"/>
      <c r="H79" s="15"/>
      <c r="I79" s="16"/>
    </row>
    <row r="80" spans="2:9" s="10" customFormat="1" ht="15.75" thickBot="1"/>
    <row r="81" spans="2:9" ht="3.75" customHeight="1">
      <c r="B81" s="6"/>
      <c r="C81" s="7"/>
      <c r="D81" s="7"/>
      <c r="E81" s="7"/>
      <c r="F81" s="7"/>
      <c r="G81" s="7"/>
      <c r="H81" s="7"/>
      <c r="I81" s="8"/>
    </row>
    <row r="82" spans="2:9">
      <c r="B82" s="9"/>
      <c r="C82" s="10" t="str">
        <f>+$C$16</f>
        <v>CELULARES SA</v>
      </c>
      <c r="D82" s="10"/>
      <c r="E82" s="10"/>
      <c r="F82" s="10"/>
      <c r="G82" s="10"/>
      <c r="H82" s="10" t="s">
        <v>19</v>
      </c>
      <c r="I82" s="11"/>
    </row>
    <row r="83" spans="2:9">
      <c r="B83" s="9"/>
      <c r="C83" s="10" t="str">
        <f>+$C$17</f>
        <v>Auditoría al 31.03.16</v>
      </c>
      <c r="D83" s="10"/>
      <c r="E83" s="10"/>
      <c r="F83" s="10"/>
      <c r="G83" s="10"/>
      <c r="H83" s="10"/>
      <c r="I83" s="11"/>
    </row>
    <row r="84" spans="2:9">
      <c r="B84" s="9"/>
      <c r="C84" s="10"/>
      <c r="D84" s="10" t="s">
        <v>21</v>
      </c>
      <c r="E84" s="10"/>
      <c r="F84" s="10"/>
      <c r="G84" s="10"/>
      <c r="H84" s="10"/>
      <c r="I84" s="11"/>
    </row>
    <row r="85" spans="2:9">
      <c r="B85" s="9"/>
      <c r="C85" s="10"/>
      <c r="D85" s="10"/>
      <c r="E85" s="10"/>
      <c r="F85" s="10"/>
      <c r="G85" s="10"/>
      <c r="H85" s="10"/>
      <c r="I85" s="11"/>
    </row>
    <row r="86" spans="2:9">
      <c r="B86" s="9"/>
      <c r="C86" s="26"/>
      <c r="D86" s="35">
        <v>1</v>
      </c>
      <c r="E86" s="27"/>
      <c r="F86" s="33"/>
      <c r="G86" s="33"/>
      <c r="H86" s="19"/>
      <c r="I86" s="11"/>
    </row>
    <row r="87" spans="2:9">
      <c r="B87" s="9"/>
      <c r="C87" s="28" t="s">
        <v>42</v>
      </c>
      <c r="D87" s="10"/>
      <c r="E87" s="29"/>
      <c r="F87" s="34">
        <f>+-E35</f>
        <v>130000</v>
      </c>
      <c r="G87" s="34"/>
      <c r="H87" s="25"/>
      <c r="I87" s="11"/>
    </row>
    <row r="88" spans="2:9">
      <c r="B88" s="9"/>
      <c r="C88" s="28"/>
      <c r="D88" s="10" t="s">
        <v>37</v>
      </c>
      <c r="E88" s="29"/>
      <c r="F88" s="34"/>
      <c r="G88" s="34">
        <f>+F87</f>
        <v>130000</v>
      </c>
      <c r="H88" s="10"/>
      <c r="I88" s="11"/>
    </row>
    <row r="89" spans="2:9">
      <c r="B89" s="9"/>
      <c r="C89" s="28"/>
      <c r="D89" s="38">
        <v>2</v>
      </c>
      <c r="E89" s="29"/>
      <c r="F89" s="34"/>
      <c r="G89" s="34"/>
      <c r="H89" s="10"/>
      <c r="I89" s="11"/>
    </row>
    <row r="90" spans="2:9">
      <c r="B90" s="9"/>
      <c r="C90" s="28" t="s">
        <v>52</v>
      </c>
      <c r="D90" s="10"/>
      <c r="E90" s="29"/>
      <c r="F90" s="34">
        <f>-E36</f>
        <v>10000</v>
      </c>
      <c r="G90" s="34"/>
      <c r="H90" s="25"/>
      <c r="I90" s="11"/>
    </row>
    <row r="91" spans="2:9">
      <c r="B91" s="9"/>
      <c r="C91" s="28"/>
      <c r="D91" s="10" t="str">
        <f>+D88</f>
        <v>a DxV</v>
      </c>
      <c r="E91" s="29"/>
      <c r="F91" s="34"/>
      <c r="G91" s="34">
        <f>+F90</f>
        <v>10000</v>
      </c>
      <c r="H91" s="10"/>
      <c r="I91" s="11"/>
    </row>
    <row r="92" spans="2:9">
      <c r="B92" s="9"/>
      <c r="C92" s="28"/>
      <c r="D92" s="38">
        <v>3</v>
      </c>
      <c r="E92" s="29"/>
      <c r="F92" s="34"/>
      <c r="G92" s="34"/>
      <c r="H92" s="10"/>
      <c r="I92" s="11"/>
    </row>
    <row r="93" spans="2:9">
      <c r="B93" s="9"/>
      <c r="C93" s="28" t="s">
        <v>55</v>
      </c>
      <c r="D93" s="38"/>
      <c r="E93" s="29"/>
      <c r="F93" s="34">
        <f>-E37</f>
        <v>20000</v>
      </c>
      <c r="G93" s="34"/>
      <c r="H93" s="10"/>
      <c r="I93" s="11"/>
    </row>
    <row r="94" spans="2:9">
      <c r="B94" s="9"/>
      <c r="C94" s="28"/>
      <c r="D94" s="10" t="str">
        <f>+D91</f>
        <v>a DxV</v>
      </c>
      <c r="E94" s="29"/>
      <c r="F94" s="34"/>
      <c r="G94" s="34">
        <f>+F93</f>
        <v>20000</v>
      </c>
      <c r="H94" s="10"/>
      <c r="I94" s="11"/>
    </row>
    <row r="95" spans="2:9">
      <c r="B95" s="9"/>
      <c r="C95" s="28"/>
      <c r="D95" s="38">
        <v>4</v>
      </c>
      <c r="E95" s="29"/>
      <c r="F95" s="34"/>
      <c r="G95" s="34"/>
      <c r="H95" s="10"/>
      <c r="I95" s="11"/>
    </row>
    <row r="96" spans="2:9">
      <c r="B96" s="9"/>
      <c r="C96" s="28" t="s">
        <v>22</v>
      </c>
      <c r="D96" s="10"/>
      <c r="E96" s="29"/>
      <c r="F96" s="34">
        <v>100000</v>
      </c>
      <c r="G96" s="34"/>
      <c r="H96" s="10"/>
      <c r="I96" s="11"/>
    </row>
    <row r="97" spans="2:9">
      <c r="B97" s="9"/>
      <c r="C97" s="28"/>
      <c r="D97" s="10" t="s">
        <v>23</v>
      </c>
      <c r="E97" s="29"/>
      <c r="F97" s="34"/>
      <c r="G97" s="34">
        <f>+F96</f>
        <v>100000</v>
      </c>
      <c r="H97" s="10"/>
      <c r="I97" s="11"/>
    </row>
    <row r="98" spans="2:9">
      <c r="B98" s="9"/>
      <c r="C98" s="30"/>
      <c r="D98" s="31"/>
      <c r="E98" s="32"/>
      <c r="F98" s="36"/>
      <c r="G98" s="36"/>
      <c r="H98" s="10"/>
      <c r="I98" s="11"/>
    </row>
    <row r="99" spans="2:9" ht="15.75" thickBot="1">
      <c r="B99" s="14"/>
      <c r="C99" s="15"/>
      <c r="D99" s="15"/>
      <c r="E99" s="15"/>
      <c r="F99" s="39"/>
      <c r="G99" s="39"/>
      <c r="H99" s="15"/>
      <c r="I99" s="16"/>
    </row>
    <row r="100" spans="2:9">
      <c r="F100" s="2"/>
      <c r="G100" s="2"/>
    </row>
  </sheetData>
  <pageMargins left="0.7" right="0.7" top="0.75" bottom="0.75" header="0.3" footer="0.3"/>
  <pageSetup paperSize="9" scale="88" orientation="portrait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SAINT-GOBAIN 1.7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Amico, Martin  German</dc:creator>
  <cp:lastModifiedBy>Edgardo</cp:lastModifiedBy>
  <cp:lastPrinted>2017-03-28T13:41:22Z</cp:lastPrinted>
  <dcterms:created xsi:type="dcterms:W3CDTF">2013-06-06T02:38:24Z</dcterms:created>
  <dcterms:modified xsi:type="dcterms:W3CDTF">2017-03-28T13:46:33Z</dcterms:modified>
</cp:coreProperties>
</file>